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codeName="ThisWorkbook" defaultThemeVersion="124226"/>
  <bookViews>
    <workbookView xWindow="600" yWindow="90" windowWidth="15480" windowHeight="10065" tabRatio="618" activeTab="0"/>
  </bookViews>
  <sheets>
    <sheet name="実験内容を入力するシート" sheetId="8" r:id="rId1"/>
    <sheet name="測定データ貼り付け用シート" sheetId="1" r:id="rId2"/>
    <sheet name="結果シート" sheetId="23" r:id="rId3"/>
    <sheet name="ここから右のシートには手を加えない→" sheetId="24" r:id="rId4"/>
    <sheet name="データ処理シート(補正値)" sheetId="4" r:id="rId5"/>
    <sheet name="データ処理シート(対数値)" sheetId="21" r:id="rId6"/>
    <sheet name="計算シート" sheetId="22" r:id="rId7"/>
  </sheets>
  <definedNames>
    <definedName name="OLE_LINK3" localSheetId="0">'実験内容を入力するシート'!#REF!</definedName>
  </definedNames>
  <calcPr calcId="171027"/>
</workbook>
</file>

<file path=xl/sharedStrings.xml><?xml version="1.0" encoding="utf-8"?>
<sst xmlns="http://schemas.openxmlformats.org/spreadsheetml/2006/main" count="258" uniqueCount="133">
  <si>
    <t>413nm</t>
  </si>
  <si>
    <t>A-01</t>
  </si>
  <si>
    <t>A-02</t>
  </si>
  <si>
    <t>A-03</t>
  </si>
  <si>
    <t>A-04</t>
  </si>
  <si>
    <t>A-05</t>
  </si>
  <si>
    <t>A-06</t>
  </si>
  <si>
    <t>B-01</t>
  </si>
  <si>
    <t>B-02</t>
  </si>
  <si>
    <t>B-03</t>
  </si>
  <si>
    <t>B-04</t>
  </si>
  <si>
    <t>B-05</t>
  </si>
  <si>
    <t>B-06</t>
  </si>
  <si>
    <t>C-01</t>
  </si>
  <si>
    <t>C-02</t>
  </si>
  <si>
    <t>C-03</t>
  </si>
  <si>
    <t>C-04</t>
  </si>
  <si>
    <t>C-05</t>
  </si>
  <si>
    <t>C-06</t>
  </si>
  <si>
    <t>D-01</t>
  </si>
  <si>
    <t>D-02</t>
  </si>
  <si>
    <t>D-03</t>
  </si>
  <si>
    <t>D-04</t>
  </si>
  <si>
    <t>D-05</t>
  </si>
  <si>
    <t>D-06</t>
  </si>
  <si>
    <t>Sample 1</t>
  </si>
  <si>
    <t>#4 (×0.2)</t>
  </si>
  <si>
    <t>A</t>
  </si>
  <si>
    <t>B</t>
  </si>
  <si>
    <t>STD</t>
  </si>
  <si>
    <t>#3 (×0.3)</t>
  </si>
  <si>
    <t>#2(×0.6)</t>
  </si>
  <si>
    <t>Sample 2</t>
  </si>
  <si>
    <t>#3(×0.3)</t>
  </si>
  <si>
    <t>(α-Toc solution#2)</t>
  </si>
  <si>
    <t>C</t>
  </si>
  <si>
    <t>Sample 3</t>
  </si>
  <si>
    <t>Sample</t>
  </si>
  <si>
    <t>D</t>
  </si>
  <si>
    <t>Sample 1</t>
  </si>
  <si>
    <t>EP</t>
  </si>
  <si>
    <t>DPBF</t>
  </si>
  <si>
    <t>α-Toc</t>
  </si>
  <si>
    <t>測定日</t>
    <rPh sb="0" eb="2">
      <t>ソクテイ</t>
    </rPh>
    <rPh sb="2" eb="3">
      <t>ビ</t>
    </rPh>
    <phoneticPr fontId="3"/>
  </si>
  <si>
    <t>#2</t>
  </si>
  <si>
    <t>#3</t>
  </si>
  <si>
    <t>#4</t>
  </si>
  <si>
    <t>RSD(%)</t>
  </si>
  <si>
    <r>
      <rPr>
        <sz val="11"/>
        <color indexed="8"/>
        <rFont val="ＭＳ Ｐゴシック"/>
        <family val="3"/>
      </rPr>
      <t>傾き</t>
    </r>
    <rPh sb="0" eb="1">
      <t>カタム</t>
    </rPh>
    <phoneticPr fontId="3"/>
  </si>
  <si>
    <r>
      <rPr>
        <sz val="11"/>
        <color indexed="8"/>
        <rFont val="ＭＳ Ｐゴシック"/>
        <family val="3"/>
      </rPr>
      <t>半減期</t>
    </r>
    <rPh sb="0" eb="3">
      <t>ハンゲンキ</t>
    </rPh>
    <phoneticPr fontId="3"/>
  </si>
  <si>
    <t>Blank</t>
  </si>
  <si>
    <r>
      <rPr>
        <sz val="11"/>
        <color indexed="8"/>
        <rFont val="ＭＳ Ｐゴシック"/>
        <family val="3"/>
      </rPr>
      <t>ウェル</t>
    </r>
  </si>
  <si>
    <t>A1</t>
  </si>
  <si>
    <t>B6</t>
  </si>
  <si>
    <t>C1</t>
  </si>
  <si>
    <r>
      <t>R</t>
    </r>
    <r>
      <rPr>
        <vertAlign val="superscript"/>
        <sz val="11"/>
        <color indexed="8"/>
        <rFont val="Arial"/>
        <family val="2"/>
      </rPr>
      <t>2</t>
    </r>
    <r>
      <rPr>
        <sz val="11"/>
        <color indexed="8"/>
        <rFont val="ＭＳ Ｐゴシック"/>
        <family val="3"/>
      </rPr>
      <t>値</t>
    </r>
    <rPh sb="2" eb="3">
      <t>チ</t>
    </rPh>
    <phoneticPr fontId="3"/>
  </si>
  <si>
    <t>a.v.</t>
  </si>
  <si>
    <t>RSD(%)</t>
  </si>
  <si>
    <t>STD</t>
  </si>
  <si>
    <t>A2</t>
  </si>
  <si>
    <t>B5</t>
  </si>
  <si>
    <t>C2</t>
  </si>
  <si>
    <r>
      <rPr>
        <sz val="11"/>
        <color indexed="8"/>
        <rFont val="ＭＳ Ｐゴシック"/>
        <family val="3"/>
      </rPr>
      <t>ウェル</t>
    </r>
  </si>
  <si>
    <t>A6</t>
  </si>
  <si>
    <t>A5</t>
  </si>
  <si>
    <t>A4</t>
  </si>
  <si>
    <t>A3</t>
  </si>
  <si>
    <r>
      <rPr>
        <sz val="11"/>
        <color indexed="8"/>
        <rFont val="ＭＳ Ｐゴシック"/>
        <family val="3"/>
      </rPr>
      <t>希釈倍率</t>
    </r>
    <rPh sb="0" eb="2">
      <t>キシャク</t>
    </rPh>
    <rPh sb="2" eb="4">
      <t>バイリツ</t>
    </rPh>
    <phoneticPr fontId="3"/>
  </si>
  <si>
    <r>
      <t>SOAC</t>
    </r>
    <r>
      <rPr>
        <sz val="11"/>
        <color indexed="8"/>
        <rFont val="ＭＳ Ｐゴシック"/>
        <family val="3"/>
      </rPr>
      <t>値</t>
    </r>
    <rPh sb="4" eb="5">
      <t>チ</t>
    </rPh>
    <phoneticPr fontId="3"/>
  </si>
  <si>
    <t>B1</t>
  </si>
  <si>
    <t>B2</t>
  </si>
  <si>
    <t>B3</t>
  </si>
  <si>
    <t>B4</t>
  </si>
  <si>
    <t>C6</t>
  </si>
  <si>
    <t>C5</t>
  </si>
  <si>
    <t>C4</t>
  </si>
  <si>
    <t>C3</t>
  </si>
  <si>
    <t>Sample 1</t>
  </si>
  <si>
    <t>Sample 2</t>
  </si>
  <si>
    <t>Sample 3</t>
  </si>
  <si>
    <t>対数グラフ</t>
    <rPh sb="0" eb="2">
      <t>タイスウ</t>
    </rPh>
    <phoneticPr fontId="3"/>
  </si>
  <si>
    <t>正否判定</t>
    <rPh sb="0" eb="2">
      <t>セイヒ</t>
    </rPh>
    <rPh sb="2" eb="4">
      <t>ハンテイ</t>
    </rPh>
    <phoneticPr fontId="3"/>
  </si>
  <si>
    <t>測定日</t>
    <rPh sb="0" eb="2">
      <t>ソクテイ</t>
    </rPh>
    <rPh sb="2" eb="3">
      <t>ビ</t>
    </rPh>
    <phoneticPr fontId="3"/>
  </si>
  <si>
    <t>サンプル名</t>
    <rPh sb="4" eb="5">
      <t>メイ</t>
    </rPh>
    <phoneticPr fontId="3"/>
  </si>
  <si>
    <t>#1</t>
  </si>
  <si>
    <t>実験機関</t>
    <rPh sb="0" eb="2">
      <t>ジッケン</t>
    </rPh>
    <rPh sb="2" eb="4">
      <t>キカン</t>
    </rPh>
    <phoneticPr fontId="3"/>
  </si>
  <si>
    <t>実験者</t>
    <rPh sb="0" eb="2">
      <t>ジッケン</t>
    </rPh>
    <rPh sb="2" eb="3">
      <t>シャ</t>
    </rPh>
    <phoneticPr fontId="3"/>
  </si>
  <si>
    <t>使用機器</t>
    <rPh sb="0" eb="2">
      <t>シヨウ</t>
    </rPh>
    <rPh sb="2" eb="4">
      <t>キキ</t>
    </rPh>
    <phoneticPr fontId="3"/>
  </si>
  <si>
    <t>データ処理シート(ベースライン補正)</t>
    <rPh sb="3" eb="5">
      <t>ショリ</t>
    </rPh>
    <rPh sb="15" eb="17">
      <t>ホセイ</t>
    </rPh>
    <phoneticPr fontId="3"/>
  </si>
  <si>
    <t>＊変更しないこと</t>
    <rPh sb="1" eb="3">
      <t>ヘンコウ</t>
    </rPh>
    <phoneticPr fontId="3"/>
  </si>
  <si>
    <t>データ処理シート(対数値)</t>
    <rPh sb="3" eb="5">
      <t>ショリ</t>
    </rPh>
    <rPh sb="9" eb="12">
      <t>タイスウチ</t>
    </rPh>
    <phoneticPr fontId="3"/>
  </si>
  <si>
    <r>
      <t>K</t>
    </r>
    <r>
      <rPr>
        <vertAlign val="subscript"/>
        <sz val="11"/>
        <color theme="1"/>
        <rFont val="Arial"/>
        <family val="2"/>
      </rPr>
      <t>Q</t>
    </r>
  </si>
  <si>
    <t>S1</t>
  </si>
  <si>
    <t>S2</t>
  </si>
  <si>
    <t>S3</t>
  </si>
  <si>
    <t>λmax (nm)</t>
  </si>
  <si>
    <t>ελmax</t>
  </si>
  <si>
    <t>吸光度（Abs）*</t>
  </si>
  <si>
    <r>
      <t>S</t>
    </r>
    <r>
      <rPr>
        <sz val="11"/>
        <color theme="1"/>
        <rFont val="ＭＳ Ｐゴシック"/>
        <family val="3"/>
      </rPr>
      <t>解析</t>
    </r>
    <rPh sb="1" eb="3">
      <t>カイセキ</t>
    </rPh>
    <phoneticPr fontId="3"/>
  </si>
  <si>
    <t>Blank</t>
  </si>
  <si>
    <t>Conc.</t>
  </si>
  <si>
    <t>S</t>
  </si>
  <si>
    <r>
      <t>S</t>
    </r>
    <r>
      <rPr>
        <vertAlign val="subscript"/>
        <sz val="11"/>
        <color theme="1"/>
        <rFont val="Arial"/>
        <family val="2"/>
      </rPr>
      <t>blank</t>
    </r>
    <r>
      <rPr>
        <sz val="11"/>
        <color theme="1"/>
        <rFont val="Arial"/>
        <family val="2"/>
      </rPr>
      <t>/S</t>
    </r>
    <r>
      <rPr>
        <vertAlign val="subscript"/>
        <sz val="11"/>
        <color theme="1"/>
        <rFont val="Arial"/>
        <family val="2"/>
      </rPr>
      <t>α</t>
    </r>
    <r>
      <rPr>
        <vertAlign val="subscript"/>
        <sz val="8.8"/>
        <color theme="1"/>
        <rFont val="Arial"/>
        <family val="2"/>
      </rPr>
      <t>-Toc</t>
    </r>
  </si>
  <si>
    <t>Sample1</t>
  </si>
  <si>
    <t>Sample2</t>
  </si>
  <si>
    <r>
      <rPr>
        <sz val="11"/>
        <color indexed="8"/>
        <rFont val="メイリオ"/>
        <family val="3"/>
      </rPr>
      <t>背景なし</t>
    </r>
  </si>
  <si>
    <r>
      <rPr>
        <sz val="11"/>
        <color indexed="8"/>
        <rFont val="メイリオ"/>
        <family val="3"/>
      </rPr>
      <t>･･･ブランク</t>
    </r>
  </si>
  <si>
    <r>
      <rPr>
        <sz val="11"/>
        <color indexed="8"/>
        <rFont val="メイリオ"/>
        <family val="3"/>
      </rPr>
      <t>･･･スタンダード</t>
    </r>
  </si>
  <si>
    <t>サンプル名</t>
    <rPh sb="4" eb="5">
      <t>メイ</t>
    </rPh>
    <phoneticPr fontId="3"/>
  </si>
  <si>
    <t>サンプル濃度</t>
    <rPh sb="4" eb="6">
      <t>ノウド</t>
    </rPh>
    <phoneticPr fontId="3"/>
  </si>
  <si>
    <t>重量（mg）</t>
    <rPh sb="0" eb="2">
      <t>ジュウリョウ</t>
    </rPh>
    <phoneticPr fontId="3"/>
  </si>
  <si>
    <t>メスアップ量（mL）</t>
    <rPh sb="5" eb="6">
      <t>リョウ</t>
    </rPh>
    <phoneticPr fontId="3"/>
  </si>
  <si>
    <t>分子量</t>
    <rPh sb="0" eb="3">
      <t>ブンシリョウ</t>
    </rPh>
    <phoneticPr fontId="3"/>
  </si>
  <si>
    <t>プレート配列の設定</t>
    <rPh sb="4" eb="6">
      <t>ハイレツ</t>
    </rPh>
    <rPh sb="7" eb="9">
      <t>セッテイ</t>
    </rPh>
    <phoneticPr fontId="3"/>
  </si>
  <si>
    <t>反応液中濃度（M）</t>
    <rPh sb="0" eb="2">
      <t>ハンノウ</t>
    </rPh>
    <rPh sb="2" eb="3">
      <t>エキ</t>
    </rPh>
    <rPh sb="3" eb="4">
      <t>チュウ</t>
    </rPh>
    <rPh sb="4" eb="6">
      <t>ノウド</t>
    </rPh>
    <phoneticPr fontId="3"/>
  </si>
  <si>
    <r>
      <t>#1(</t>
    </r>
    <r>
      <rPr>
        <sz val="11"/>
        <color indexed="8"/>
        <rFont val="メイリオ"/>
        <family val="3"/>
      </rPr>
      <t>原液)</t>
    </r>
  </si>
  <si>
    <r>
      <rPr>
        <sz val="11"/>
        <color indexed="8"/>
        <rFont val="メイリオ"/>
        <family val="3"/>
      </rPr>
      <t>･･･サンプル</t>
    </r>
  </si>
  <si>
    <r>
      <rPr>
        <sz val="11"/>
        <color indexed="8"/>
        <rFont val="メイリオ"/>
        <family val="3"/>
      </rPr>
      <t>･･･吸光度補正用ウェル</t>
    </r>
  </si>
  <si>
    <r>
      <t>SOAC</t>
    </r>
    <r>
      <rPr>
        <sz val="11"/>
        <color indexed="8"/>
        <rFont val="メイリオ"/>
        <family val="3"/>
      </rPr>
      <t>値 (mol α-Toc/mol)</t>
    </r>
    <rPh sb="4" eb="5">
      <t>チ</t>
    </rPh>
    <phoneticPr fontId="3"/>
  </si>
  <si>
    <r>
      <rPr>
        <sz val="11"/>
        <color indexed="8"/>
        <rFont val="メイリオ"/>
        <family val="3"/>
      </rPr>
      <t>希釈倍率</t>
    </r>
    <rPh sb="0" eb="2">
      <t>キシャク</t>
    </rPh>
    <rPh sb="2" eb="4">
      <t>バイリツ</t>
    </rPh>
    <phoneticPr fontId="3"/>
  </si>
  <si>
    <t>yy/mm/dd</t>
  </si>
  <si>
    <t>xxxx</t>
  </si>
  <si>
    <t>sample 1</t>
  </si>
  <si>
    <t>sample 2</t>
  </si>
  <si>
    <t>sample 3</t>
  </si>
  <si>
    <r>
      <t>SOAC</t>
    </r>
    <r>
      <rPr>
        <b/>
        <sz val="11"/>
        <color indexed="8"/>
        <rFont val="メイリオ"/>
        <family val="3"/>
      </rPr>
      <t>値　結果シート</t>
    </r>
    <rPh sb="4" eb="5">
      <t>チ</t>
    </rPh>
    <rPh sb="6" eb="8">
      <t>ケッカ</t>
    </rPh>
    <phoneticPr fontId="3"/>
  </si>
  <si>
    <t>STD</t>
  </si>
  <si>
    <t>Blank</t>
  </si>
  <si>
    <r>
      <t>SOAC</t>
    </r>
    <r>
      <rPr>
        <sz val="11"/>
        <color theme="1"/>
        <rFont val="ＭＳ Ｐゴシック"/>
        <family val="3"/>
      </rPr>
      <t>値</t>
    </r>
    <rPh sb="4" eb="5">
      <t>チ</t>
    </rPh>
    <phoneticPr fontId="3"/>
  </si>
  <si>
    <t>比較</t>
    <rPh sb="0" eb="2">
      <t>ヒカク</t>
    </rPh>
    <phoneticPr fontId="3"/>
  </si>
  <si>
    <t>真度確認</t>
    <rPh sb="0" eb="1">
      <t>シン</t>
    </rPh>
    <rPh sb="1" eb="2">
      <t>ド</t>
    </rPh>
    <rPh sb="2" eb="4">
      <t>カクニン</t>
    </rPh>
    <phoneticPr fontId="3"/>
  </si>
  <si>
    <t>一次直線</t>
    <rPh sb="0" eb="2">
      <t>イチジ</t>
    </rPh>
    <rPh sb="2" eb="4">
      <t>チョクセン</t>
    </rPh>
    <phoneticPr fontId="3"/>
  </si>
  <si>
    <r>
      <t>SOAC</t>
    </r>
    <r>
      <rPr>
        <sz val="11"/>
        <color indexed="8"/>
        <rFont val="メイリオ"/>
        <family val="3"/>
      </rPr>
      <t>値 (μmol α-Toc/mol)</t>
    </r>
    <rPh sb="4" eb="5">
      <t>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</si>
</sst>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00_ "/>
    <numFmt numFmtId="177" formatCode="0.00_ "/>
    <numFmt numFmtId="178" formatCode="0_ "/>
    <numFmt numFmtId="179" formatCode="0.0_ "/>
    <numFmt numFmtId="180" formatCode="0.00_);[Red]\(0.00\)"/>
    <numFmt numFmtId="181" formatCode="0.0_);[Red]\(0.0\)"/>
    <numFmt numFmtId="182" formatCode="0.0"/>
  </numFmts>
  <fonts count="38">
    <font>
      <sz val="11"/>
      <color theme="1"/>
      <name val="Calibri"/>
      <family val="3"/>
      <scheme val="minor"/>
    </font>
    <font>
      <sz val="10"/>
      <name val="Arial"/>
      <family val="2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.5"/>
      <name val="ＭＳ Ｐゴシック"/>
      <family val="3"/>
    </font>
    <font>
      <vertAlign val="superscript"/>
      <sz val="11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12"/>
      <color theme="1"/>
      <name val="Arial"/>
      <family val="2"/>
    </font>
    <font>
      <b/>
      <sz val="14"/>
      <color theme="1"/>
      <name val="Calibri"/>
      <family val="3"/>
      <scheme val="minor"/>
    </font>
    <font>
      <vertAlign val="subscript"/>
      <sz val="11"/>
      <color theme="1"/>
      <name val="Arial"/>
      <family val="2"/>
    </font>
    <font>
      <vertAlign val="subscript"/>
      <sz val="8.8"/>
      <color theme="1"/>
      <name val="Arial"/>
      <family val="2"/>
    </font>
    <font>
      <sz val="11"/>
      <color theme="1"/>
      <name val="メイリオ"/>
      <family val="3"/>
    </font>
    <font>
      <sz val="11"/>
      <color indexed="8"/>
      <name val="メイリオ"/>
      <family val="3"/>
    </font>
    <font>
      <b/>
      <sz val="10.5"/>
      <name val="メイリオ"/>
      <family val="3"/>
    </font>
    <font>
      <sz val="10.5"/>
      <name val="メイリオ"/>
      <family val="3"/>
    </font>
    <font>
      <sz val="10.5"/>
      <color indexed="8"/>
      <name val="メイリオ"/>
      <family val="3"/>
    </font>
    <font>
      <b/>
      <sz val="11"/>
      <name val="メイリオ"/>
      <family val="3"/>
    </font>
    <font>
      <sz val="11"/>
      <name val="メイリオ"/>
      <family val="3"/>
    </font>
    <font>
      <sz val="10.5"/>
      <color indexed="10"/>
      <name val="メイリオ"/>
      <family val="3"/>
    </font>
    <font>
      <sz val="10"/>
      <color rgb="FF000000"/>
      <name val="メイリオ"/>
      <family val="3"/>
    </font>
    <font>
      <b/>
      <sz val="11"/>
      <color theme="1"/>
      <name val="メイリオ"/>
      <family val="3"/>
    </font>
    <font>
      <b/>
      <sz val="11"/>
      <color indexed="8"/>
      <name val="メイリオ"/>
      <family val="3"/>
    </font>
    <font>
      <b/>
      <sz val="14"/>
      <color theme="1"/>
      <name val="メイリオ"/>
      <family val="3"/>
    </font>
    <font>
      <sz val="10"/>
      <color theme="0"/>
      <name val="メイリオ"/>
      <family val="3"/>
    </font>
    <font>
      <sz val="10"/>
      <color rgb="FF000000"/>
      <name val="ＭＳ Ｐゴシック"/>
      <family val="2"/>
    </font>
    <font>
      <sz val="10.5"/>
      <name val="Calibri"/>
      <family val="2"/>
    </font>
    <font>
      <sz val="11"/>
      <color rgb="FF000000"/>
      <name val="Segoe UI"/>
      <family val="2"/>
    </font>
    <font>
      <b/>
      <sz val="14"/>
      <color rgb="FF000000"/>
      <name val="Segoe UI"/>
      <family val="2"/>
    </font>
    <font>
      <sz val="9"/>
      <name val="Calibri"/>
      <family val="2"/>
    </font>
    <font>
      <sz val="9"/>
      <name val="メイリオ"/>
      <family val="2"/>
    </font>
    <font>
      <b/>
      <sz val="12"/>
      <color rgb="FF000000"/>
      <name val="Segoe UI"/>
      <family val="2"/>
    </font>
    <font>
      <b/>
      <sz val="20"/>
      <color rgb="FF000000"/>
      <name val="Segoe UI"/>
      <family val="2"/>
    </font>
    <font>
      <b/>
      <sz val="11"/>
      <color rgb="FF000000"/>
      <name val="Segoe UI"/>
      <family val="2"/>
    </font>
    <font>
      <vertAlign val="subscript"/>
      <sz val="11"/>
      <color rgb="FF000000"/>
      <name val="Segoe UI"/>
      <family val="2"/>
    </font>
  </fonts>
  <fills count="11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theme="5" tint="0.7999799847602844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 style="medium"/>
      <top/>
      <bottom/>
    </border>
  </borders>
  <cellStyleXfs count="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0" fontId="1" fillId="0" borderId="0">
      <alignment/>
      <protection/>
    </xf>
    <xf numFmtId="0" fontId="5" fillId="0" borderId="0">
      <alignment vertical="center"/>
      <protection/>
    </xf>
    <xf numFmtId="0" fontId="4" fillId="0" borderId="0">
      <alignment vertical="center"/>
      <protection/>
    </xf>
  </cellStyleXfs>
  <cellXfs count="128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176" fontId="0" fillId="0" borderId="0" xfId="0" applyNumberFormat="1" applyAlignment="1" applyProtection="1">
      <alignment vertical="center"/>
      <protection/>
    </xf>
    <xf numFmtId="179" fontId="5" fillId="0" borderId="1" xfId="22" applyNumberFormat="1" applyBorder="1" applyAlignment="1" applyProtection="1">
      <alignment vertical="center"/>
      <protection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181" fontId="7" fillId="0" borderId="0" xfId="0" applyNumberFormat="1" applyFont="1" applyFill="1" applyBorder="1" applyAlignment="1">
      <alignment horizontal="center" vertical="center"/>
    </xf>
    <xf numFmtId="17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81" fontId="7" fillId="0" borderId="0" xfId="0" applyNumberFormat="1" applyFont="1" applyBorder="1" applyAlignment="1">
      <alignment horizontal="center" vertical="center"/>
    </xf>
    <xf numFmtId="11" fontId="7" fillId="0" borderId="3" xfId="0" applyNumberFormat="1" applyFont="1" applyBorder="1" applyAlignment="1">
      <alignment horizontal="center" vertical="center"/>
    </xf>
    <xf numFmtId="179" fontId="7" fillId="0" borderId="2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11" fontId="7" fillId="0" borderId="2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vertical="center"/>
    </xf>
    <xf numFmtId="0" fontId="11" fillId="0" borderId="6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11" fontId="7" fillId="0" borderId="3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180" fontId="7" fillId="0" borderId="2" xfId="0" applyNumberFormat="1" applyFont="1" applyBorder="1" applyAlignment="1">
      <alignment horizontal="center" vertical="center"/>
    </xf>
    <xf numFmtId="180" fontId="7" fillId="0" borderId="7" xfId="0" applyNumberFormat="1" applyFont="1" applyFill="1" applyBorder="1" applyAlignment="1">
      <alignment horizontal="center" vertical="center"/>
    </xf>
    <xf numFmtId="11" fontId="7" fillId="0" borderId="0" xfId="0" applyNumberFormat="1" applyFont="1" applyAlignment="1">
      <alignment vertical="center"/>
    </xf>
    <xf numFmtId="0" fontId="7" fillId="2" borderId="0" xfId="0" applyFont="1" applyFill="1" applyAlignment="1">
      <alignment vertical="center"/>
    </xf>
    <xf numFmtId="0" fontId="17" fillId="0" borderId="0" xfId="23" applyFont="1" applyAlignment="1" applyProtection="1">
      <alignment horizontal="left" vertical="center"/>
      <protection/>
    </xf>
    <xf numFmtId="0" fontId="18" fillId="0" borderId="0" xfId="23" applyFont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20" fillId="0" borderId="0" xfId="23" applyFont="1" applyAlignment="1" applyProtection="1">
      <alignment horizontal="left" vertical="center"/>
      <protection/>
    </xf>
    <xf numFmtId="0" fontId="15" fillId="0" borderId="8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5" fillId="0" borderId="0" xfId="0" applyFont="1" applyAlignment="1">
      <alignment horizontal="justify" vertical="center" wrapText="1"/>
    </xf>
    <xf numFmtId="0" fontId="21" fillId="0" borderId="0" xfId="23" applyFont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5" fillId="3" borderId="10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7" fillId="0" borderId="2" xfId="23" applyFont="1" applyBorder="1" applyAlignment="1" applyProtection="1">
      <alignment horizontal="left" vertical="center"/>
      <protection/>
    </xf>
    <xf numFmtId="0" fontId="18" fillId="0" borderId="0" xfId="23" applyFont="1" applyAlignment="1" applyProtection="1">
      <alignment horizontal="right" vertical="center"/>
      <protection/>
    </xf>
    <xf numFmtId="0" fontId="17" fillId="0" borderId="0" xfId="22" applyFont="1" applyAlignment="1" applyProtection="1">
      <alignment vertical="center"/>
      <protection/>
    </xf>
    <xf numFmtId="49" fontId="18" fillId="0" borderId="0" xfId="23" applyNumberFormat="1" applyFont="1" applyAlignment="1" applyProtection="1">
      <alignment vertical="center"/>
      <protection/>
    </xf>
    <xf numFmtId="0" fontId="19" fillId="0" borderId="0" xfId="0" applyFont="1" applyBorder="1" applyAlignment="1" applyProtection="1">
      <alignment vertical="center"/>
      <protection/>
    </xf>
    <xf numFmtId="0" fontId="18" fillId="0" borderId="12" xfId="22" applyFont="1" applyBorder="1" applyAlignment="1" applyProtection="1">
      <alignment vertical="center"/>
      <protection/>
    </xf>
    <xf numFmtId="0" fontId="19" fillId="0" borderId="13" xfId="0" applyFont="1" applyBorder="1" applyAlignment="1" applyProtection="1">
      <alignment vertical="center"/>
      <protection/>
    </xf>
    <xf numFmtId="0" fontId="18" fillId="0" borderId="2" xfId="22" applyFont="1" applyBorder="1" applyAlignment="1" applyProtection="1">
      <alignment horizontal="center" vertical="center"/>
      <protection/>
    </xf>
    <xf numFmtId="0" fontId="18" fillId="0" borderId="2" xfId="22" applyFont="1" applyFill="1" applyBorder="1" applyAlignment="1" applyProtection="1">
      <alignment horizontal="center" vertical="center" shrinkToFit="1"/>
      <protection/>
    </xf>
    <xf numFmtId="0" fontId="18" fillId="0" borderId="0" xfId="23" applyFont="1" applyFill="1" applyBorder="1" applyAlignment="1" applyProtection="1">
      <alignment vertical="center"/>
      <protection/>
    </xf>
    <xf numFmtId="11" fontId="18" fillId="0" borderId="0" xfId="23" applyNumberFormat="1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18" fillId="0" borderId="14" xfId="22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180" fontId="18" fillId="0" borderId="0" xfId="22" applyNumberFormat="1" applyFont="1" applyFill="1" applyBorder="1" applyAlignment="1" applyProtection="1">
      <alignment vertical="center"/>
      <protection locked="0"/>
    </xf>
    <xf numFmtId="178" fontId="18" fillId="0" borderId="0" xfId="22" applyNumberFormat="1" applyFont="1" applyFill="1" applyBorder="1" applyAlignment="1" applyProtection="1">
      <alignment vertical="center"/>
      <protection locked="0"/>
    </xf>
    <xf numFmtId="0" fontId="18" fillId="0" borderId="15" xfId="22" applyFont="1" applyBorder="1" applyAlignment="1" applyProtection="1">
      <alignment vertical="center"/>
      <protection/>
    </xf>
    <xf numFmtId="0" fontId="19" fillId="0" borderId="16" xfId="0" applyFont="1" applyBorder="1" applyAlignment="1" applyProtection="1">
      <alignment vertical="center"/>
      <protection/>
    </xf>
    <xf numFmtId="11" fontId="18" fillId="0" borderId="0" xfId="23" applyNumberFormat="1" applyFont="1" applyFill="1" applyBorder="1" applyAlignment="1" applyProtection="1">
      <alignment horizontal="right" vertical="center"/>
      <protection/>
    </xf>
    <xf numFmtId="0" fontId="22" fillId="0" borderId="0" xfId="0" applyFont="1" applyAlignment="1" applyProtection="1">
      <alignment vertical="center"/>
      <protection/>
    </xf>
    <xf numFmtId="0" fontId="15" fillId="0" borderId="0" xfId="0" applyFont="1" applyAlignment="1">
      <alignment vertical="center"/>
    </xf>
    <xf numFmtId="0" fontId="15" fillId="0" borderId="0" xfId="0" applyNumberFormat="1" applyFont="1" applyAlignment="1">
      <alignment vertical="center"/>
    </xf>
    <xf numFmtId="0" fontId="23" fillId="0" borderId="17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177" fontId="15" fillId="0" borderId="2" xfId="0" applyNumberFormat="1" applyFont="1" applyBorder="1" applyAlignment="1">
      <alignment horizontal="center" vertical="center"/>
    </xf>
    <xf numFmtId="176" fontId="15" fillId="0" borderId="2" xfId="0" applyNumberFormat="1" applyFont="1" applyBorder="1" applyAlignment="1">
      <alignment horizontal="center" vertical="center"/>
    </xf>
    <xf numFmtId="182" fontId="15" fillId="0" borderId="2" xfId="0" applyNumberFormat="1" applyFont="1" applyBorder="1" applyAlignment="1">
      <alignment horizontal="center" vertical="center"/>
    </xf>
    <xf numFmtId="0" fontId="21" fillId="0" borderId="0" xfId="23" applyFont="1" applyBorder="1" applyAlignment="1" applyProtection="1">
      <alignment horizontal="left" vertical="center"/>
      <protection/>
    </xf>
    <xf numFmtId="180" fontId="18" fillId="4" borderId="2" xfId="22" applyNumberFormat="1" applyFont="1" applyFill="1" applyBorder="1" applyAlignment="1" applyProtection="1">
      <alignment horizontal="center" vertical="top"/>
      <protection locked="0"/>
    </xf>
    <xf numFmtId="178" fontId="18" fillId="4" borderId="2" xfId="22" applyNumberFormat="1" applyFont="1" applyFill="1" applyBorder="1" applyAlignment="1" applyProtection="1">
      <alignment horizontal="center" vertical="top"/>
      <protection locked="0"/>
    </xf>
    <xf numFmtId="180" fontId="18" fillId="0" borderId="2" xfId="22" applyNumberFormat="1" applyFont="1" applyBorder="1" applyAlignment="1" applyProtection="1">
      <alignment horizontal="center" vertical="top"/>
      <protection/>
    </xf>
    <xf numFmtId="180" fontId="18" fillId="0" borderId="2" xfId="22" applyNumberFormat="1" applyFont="1" applyFill="1" applyBorder="1" applyAlignment="1" applyProtection="1">
      <alignment horizontal="center" vertical="top"/>
      <protection/>
    </xf>
    <xf numFmtId="180" fontId="18" fillId="4" borderId="2" xfId="22" applyNumberFormat="1" applyFont="1" applyFill="1" applyBorder="1" applyAlignment="1" applyProtection="1">
      <alignment horizontal="center" vertical="top"/>
      <protection/>
    </xf>
    <xf numFmtId="180" fontId="18" fillId="5" borderId="2" xfId="22" applyNumberFormat="1" applyFont="1" applyFill="1" applyBorder="1" applyAlignment="1" applyProtection="1">
      <alignment horizontal="center" vertical="top"/>
      <protection/>
    </xf>
    <xf numFmtId="180" fontId="18" fillId="6" borderId="2" xfId="22" applyNumberFormat="1" applyFont="1" applyFill="1" applyBorder="1" applyAlignment="1" applyProtection="1">
      <alignment horizontal="center" vertical="top"/>
      <protection/>
    </xf>
    <xf numFmtId="11" fontId="18" fillId="0" borderId="2" xfId="22" applyNumberFormat="1" applyFont="1" applyBorder="1" applyAlignment="1" applyProtection="1">
      <alignment horizontal="center" vertical="top"/>
      <protection/>
    </xf>
    <xf numFmtId="0" fontId="15" fillId="0" borderId="0" xfId="0" applyFont="1" applyAlignment="1">
      <alignment horizontal="center" vertical="center"/>
    </xf>
    <xf numFmtId="176" fontId="15" fillId="0" borderId="0" xfId="0" applyNumberFormat="1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9" fillId="0" borderId="0" xfId="0" applyFont="1" applyAlignment="1">
      <alignment vertical="center"/>
    </xf>
    <xf numFmtId="0" fontId="27" fillId="0" borderId="17" xfId="0" applyFont="1" applyBorder="1" applyAlignment="1">
      <alignment horizontal="center" vertical="center" wrapText="1"/>
    </xf>
    <xf numFmtId="0" fontId="18" fillId="0" borderId="14" xfId="22" applyFont="1" applyBorder="1" applyAlignment="1" applyProtection="1">
      <alignment horizontal="left" vertical="center"/>
      <protection/>
    </xf>
    <xf numFmtId="0" fontId="18" fillId="0" borderId="18" xfId="22" applyFont="1" applyBorder="1" applyAlignment="1" applyProtection="1">
      <alignment horizontal="left" vertical="center"/>
      <protection/>
    </xf>
    <xf numFmtId="0" fontId="15" fillId="7" borderId="19" xfId="0" applyFont="1" applyFill="1" applyBorder="1" applyAlignment="1">
      <alignment horizontal="center" vertical="center" wrapText="1"/>
    </xf>
    <xf numFmtId="0" fontId="15" fillId="7" borderId="20" xfId="0" applyFont="1" applyFill="1" applyBorder="1" applyAlignment="1">
      <alignment horizontal="center" vertical="center" wrapText="1"/>
    </xf>
    <xf numFmtId="0" fontId="15" fillId="0" borderId="21" xfId="0" applyFont="1" applyBorder="1" applyAlignment="1">
      <alignment horizontal="justify" vertical="center" wrapText="1"/>
    </xf>
    <xf numFmtId="0" fontId="15" fillId="0" borderId="0" xfId="0" applyFont="1" applyBorder="1" applyAlignment="1">
      <alignment horizontal="justify" vertical="center" wrapText="1"/>
    </xf>
    <xf numFmtId="14" fontId="18" fillId="4" borderId="12" xfId="23" applyNumberFormat="1" applyFont="1" applyFill="1" applyBorder="1" applyAlignment="1" applyProtection="1">
      <alignment horizontal="center" vertical="center"/>
      <protection/>
    </xf>
    <xf numFmtId="14" fontId="18" fillId="4" borderId="13" xfId="23" applyNumberFormat="1" applyFont="1" applyFill="1" applyBorder="1" applyAlignment="1" applyProtection="1">
      <alignment horizontal="center" vertical="center"/>
      <protection/>
    </xf>
    <xf numFmtId="14" fontId="18" fillId="4" borderId="7" xfId="23" applyNumberFormat="1" applyFont="1" applyFill="1" applyBorder="1" applyAlignment="1" applyProtection="1">
      <alignment horizontal="center" vertical="center"/>
      <protection/>
    </xf>
    <xf numFmtId="0" fontId="18" fillId="4" borderId="2" xfId="23" applyFont="1" applyFill="1" applyBorder="1" applyAlignment="1" applyProtection="1">
      <alignment horizontal="center" vertical="center"/>
      <protection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8" borderId="22" xfId="0" applyFont="1" applyFill="1" applyBorder="1" applyAlignment="1">
      <alignment horizontal="center" vertical="top" wrapText="1"/>
    </xf>
    <xf numFmtId="0" fontId="15" fillId="9" borderId="19" xfId="0" applyFont="1" applyFill="1" applyBorder="1" applyAlignment="1">
      <alignment horizontal="center" vertical="center" wrapText="1"/>
    </xf>
    <xf numFmtId="0" fontId="15" fillId="9" borderId="20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 applyProtection="1">
      <alignment horizontal="center" vertical="center"/>
      <protection locked="0"/>
    </xf>
    <xf numFmtId="0" fontId="15" fillId="3" borderId="19" xfId="0" applyFont="1" applyFill="1" applyBorder="1" applyAlignment="1">
      <alignment horizontal="center" vertical="center" wrapText="1"/>
    </xf>
    <xf numFmtId="0" fontId="15" fillId="3" borderId="20" xfId="0" applyFont="1" applyFill="1" applyBorder="1" applyAlignment="1">
      <alignment horizontal="center" vertical="center" wrapText="1"/>
    </xf>
    <xf numFmtId="0" fontId="19" fillId="0" borderId="2" xfId="0" applyFont="1" applyBorder="1" applyAlignment="1" applyProtection="1">
      <alignment horizontal="center" vertical="center"/>
      <protection/>
    </xf>
    <xf numFmtId="0" fontId="19" fillId="0" borderId="12" xfId="0" applyFont="1" applyBorder="1" applyAlignment="1" applyProtection="1">
      <alignment horizontal="center" vertical="center"/>
      <protection/>
    </xf>
    <xf numFmtId="0" fontId="19" fillId="0" borderId="7" xfId="0" applyFont="1" applyBorder="1" applyAlignment="1" applyProtection="1">
      <alignment horizontal="center" vertical="center"/>
      <protection/>
    </xf>
    <xf numFmtId="0" fontId="24" fillId="10" borderId="0" xfId="0" applyFont="1" applyFill="1" applyAlignment="1">
      <alignment horizontal="center" vertical="center"/>
    </xf>
    <xf numFmtId="14" fontId="15" fillId="0" borderId="0" xfId="0" applyNumberFormat="1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6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 2" xfId="20"/>
    <cellStyle name="標準 3" xfId="21"/>
    <cellStyle name="標準_SOAC解析シート（簡易版）" xfId="22"/>
    <cellStyle name="標準_コピーXl000001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"/>
          <c:y val="0.09025"/>
          <c:w val="0.817"/>
          <c:h val="0.86975"/>
        </c:manualLayout>
      </c:layout>
      <c:scatterChart>
        <c:scatterStyle val="smoothMarker"/>
        <c:varyColors val="0"/>
        <c:ser>
          <c:idx val="0"/>
          <c:order val="0"/>
          <c:tx>
            <c:v>Sample 1 #1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'データ処理シート(対数値)'!$A$8:$A$248</c:f>
              <c:numCache/>
            </c:numRef>
          </c:xVal>
          <c:yVal>
            <c:numRef>
              <c:f>'データ処理シート(対数値)'!$G$8:$G$248</c:f>
              <c:numCache/>
            </c:numRef>
          </c:yVal>
          <c:smooth val="1"/>
        </c:ser>
        <c:ser>
          <c:idx val="1"/>
          <c:order val="1"/>
          <c:tx>
            <c:v>Sample 1 #2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'データ処理シート(対数値)'!$A$8:$A$248</c:f>
              <c:numCache/>
            </c:numRef>
          </c:xVal>
          <c:yVal>
            <c:numRef>
              <c:f>'データ処理シート(対数値)'!$F$8:$F$248</c:f>
              <c:numCache/>
            </c:numRef>
          </c:yVal>
          <c:smooth val="1"/>
        </c:ser>
        <c:ser>
          <c:idx val="2"/>
          <c:order val="2"/>
          <c:tx>
            <c:v>Sample 1 #3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'データ処理シート(対数値)'!$A$8:$A$248</c:f>
              <c:numCache/>
            </c:numRef>
          </c:xVal>
          <c:yVal>
            <c:numRef>
              <c:f>'データ処理シート(対数値)'!$E$8:$E$248</c:f>
              <c:numCache/>
            </c:numRef>
          </c:yVal>
          <c:smooth val="1"/>
        </c:ser>
        <c:ser>
          <c:idx val="3"/>
          <c:order val="3"/>
          <c:tx>
            <c:v>Sample 1 #4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'データ処理シート(対数値)'!$A$8:$A$248</c:f>
              <c:numCache/>
            </c:numRef>
          </c:xVal>
          <c:yVal>
            <c:numRef>
              <c:f>'データ処理シート(対数値)'!$D$8:$D$248</c:f>
              <c:numCache/>
            </c:numRef>
          </c:yVal>
          <c:smooth val="1"/>
        </c:ser>
        <c:axId val="2374476"/>
        <c:axId val="21370285"/>
      </c:scatterChart>
      <c:valAx>
        <c:axId val="2374476"/>
        <c:scaling>
          <c:orientation val="minMax"/>
          <c:max val="120"/>
          <c:min val="0"/>
        </c:scaling>
        <c:axPos val="b"/>
        <c:delete val="0"/>
        <c:numFmt formatCode="#,##0_);\(#,##0\)" sourceLinked="0"/>
        <c:majorTickMark val="in"/>
        <c:minorTickMark val="none"/>
        <c:tickLblPos val="high"/>
        <c:txPr>
          <a:bodyPr/>
          <a:lstStyle/>
          <a:p>
            <a:pPr>
              <a:defRPr lang="en-US" cap="none" sz="900" u="none" baseline="0">
                <a:latin typeface="メイリオ"/>
                <a:ea typeface="メイリオ"/>
                <a:cs typeface="メイリオ"/>
              </a:defRPr>
            </a:pPr>
          </a:p>
        </c:txPr>
        <c:crossAx val="21370285"/>
        <c:crosses val="autoZero"/>
        <c:crossBetween val="midCat"/>
        <c:dispUnits/>
      </c:valAx>
      <c:valAx>
        <c:axId val="21370285"/>
        <c:scaling>
          <c:orientation val="minMax"/>
        </c:scaling>
        <c:axPos val="l"/>
        <c:delete val="0"/>
        <c:numFmt formatCode="0.0_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u="none" baseline="0">
                <a:latin typeface="メイリオ"/>
                <a:ea typeface="メイリオ"/>
                <a:cs typeface="メイリオ"/>
              </a:defRPr>
            </a:pPr>
          </a:p>
        </c:txPr>
        <c:crossAx val="2374476"/>
        <c:crosses val="autoZero"/>
        <c:crossBetween val="midCat"/>
        <c:dispUnits/>
      </c:valAx>
    </c:plotArea>
    <c:legend>
      <c:legendPos val="r"/>
      <c:layout>
        <c:manualLayout>
          <c:xMode val="edge"/>
          <c:yMode val="edge"/>
          <c:x val="0.154"/>
          <c:y val="0.611"/>
          <c:w val="0.43625"/>
          <c:h val="0.326"/>
        </c:manualLayout>
      </c:layout>
      <c:overlay val="0"/>
      <c:txPr>
        <a:bodyPr vert="horz" rot="0"/>
        <a:lstStyle/>
        <a:p>
          <a:pPr>
            <a:defRPr lang="en-US" cap="none" sz="900" u="none" baseline="0">
              <a:latin typeface="メイリオ"/>
              <a:ea typeface="メイリオ"/>
              <a:cs typeface="メイリオ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u="none" baseline="0">
          <a:latin typeface="Calibri"/>
          <a:ea typeface="Calibri"/>
          <a:cs typeface="Calibri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"/>
          <c:y val="0.09025"/>
          <c:w val="0.8215"/>
          <c:h val="0.86975"/>
        </c:manualLayout>
      </c:layout>
      <c:scatterChart>
        <c:scatterStyle val="smoothMarker"/>
        <c:varyColors val="0"/>
        <c:ser>
          <c:idx val="0"/>
          <c:order val="0"/>
          <c:tx>
            <c:v>Sample 2 #1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'データ処理シート(対数値)'!$A$8:$A$248</c:f>
              <c:numCache/>
            </c:numRef>
          </c:xVal>
          <c:yVal>
            <c:numRef>
              <c:f>'データ処理シート(対数値)'!$H$8:$H$248</c:f>
              <c:numCache/>
            </c:numRef>
          </c:yVal>
          <c:smooth val="1"/>
        </c:ser>
        <c:ser>
          <c:idx val="1"/>
          <c:order val="1"/>
          <c:tx>
            <c:v>Sample 2 #2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'データ処理シート(対数値)'!$A$8:$A$248</c:f>
              <c:numCache/>
            </c:numRef>
          </c:xVal>
          <c:yVal>
            <c:numRef>
              <c:f>'データ処理シート(対数値)'!$I$8:$I$248</c:f>
              <c:numCache/>
            </c:numRef>
          </c:yVal>
          <c:smooth val="1"/>
        </c:ser>
        <c:ser>
          <c:idx val="2"/>
          <c:order val="2"/>
          <c:tx>
            <c:v>Sample 2 #3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'データ処理シート(対数値)'!$A$8:$A$248</c:f>
              <c:numCache/>
            </c:numRef>
          </c:xVal>
          <c:yVal>
            <c:numRef>
              <c:f>'データ処理シート(対数値)'!$J$8:$J$248</c:f>
              <c:numCache/>
            </c:numRef>
          </c:yVal>
          <c:smooth val="1"/>
        </c:ser>
        <c:ser>
          <c:idx val="3"/>
          <c:order val="3"/>
          <c:tx>
            <c:v>Sample 2 #4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'データ処理シート(対数値)'!$A$8:$A$248</c:f>
              <c:numCache/>
            </c:numRef>
          </c:xVal>
          <c:yVal>
            <c:numRef>
              <c:f>'データ処理シート(対数値)'!$K$8:$K$248</c:f>
              <c:numCache/>
            </c:numRef>
          </c:yVal>
          <c:smooth val="1"/>
        </c:ser>
        <c:axId val="58114838"/>
        <c:axId val="53271495"/>
      </c:scatterChart>
      <c:valAx>
        <c:axId val="58114838"/>
        <c:scaling>
          <c:orientation val="minMax"/>
          <c:max val="120"/>
          <c:min val="0"/>
        </c:scaling>
        <c:axPos val="b"/>
        <c:delete val="0"/>
        <c:numFmt formatCode="#,##0_);\(#,##0\)" sourceLinked="0"/>
        <c:majorTickMark val="in"/>
        <c:minorTickMark val="none"/>
        <c:tickLblPos val="high"/>
        <c:crossAx val="53271495"/>
        <c:crosses val="autoZero"/>
        <c:crossBetween val="midCat"/>
        <c:dispUnits/>
      </c:valAx>
      <c:valAx>
        <c:axId val="53271495"/>
        <c:scaling>
          <c:orientation val="minMax"/>
        </c:scaling>
        <c:axPos val="l"/>
        <c:delete val="0"/>
        <c:numFmt formatCode="0.0_ " sourceLinked="0"/>
        <c:majorTickMark val="out"/>
        <c:minorTickMark val="none"/>
        <c:tickLblPos val="nextTo"/>
        <c:crossAx val="58114838"/>
        <c:crosses val="autoZero"/>
        <c:crossBetween val="midCat"/>
        <c:dispUnits/>
      </c:valAx>
    </c:plotArea>
    <c:legend>
      <c:legendPos val="r"/>
      <c:layout>
        <c:manualLayout>
          <c:xMode val="edge"/>
          <c:yMode val="edge"/>
          <c:x val="0.154"/>
          <c:y val="0.611"/>
          <c:w val="0.41125"/>
          <c:h val="0.32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u="none" baseline="0">
          <a:latin typeface="メイリオ"/>
          <a:ea typeface="メイリオ"/>
          <a:cs typeface="メイリオ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000000000000044" l="0.7000000000000004" r="0.7000000000000004" t="0.75000000000000044" header="0.30000000000000021" footer="0.30000000000000021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"/>
          <c:y val="0.09025"/>
          <c:w val="0.8215"/>
          <c:h val="0.86975"/>
        </c:manualLayout>
      </c:layout>
      <c:scatterChart>
        <c:scatterStyle val="smoothMarker"/>
        <c:varyColors val="0"/>
        <c:ser>
          <c:idx val="0"/>
          <c:order val="0"/>
          <c:tx>
            <c:v>Sample 3 #1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'データ処理シート(対数値)'!$A$8:$A$248</c:f>
              <c:numCache/>
            </c:numRef>
          </c:xVal>
          <c:yVal>
            <c:numRef>
              <c:f>'データ処理シート(対数値)'!$S$9:$S$248</c:f>
              <c:numCache/>
            </c:numRef>
          </c:yVal>
          <c:smooth val="1"/>
        </c:ser>
        <c:ser>
          <c:idx val="1"/>
          <c:order val="1"/>
          <c:tx>
            <c:v>Sample 3 #2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'データ処理シート(対数値)'!$A$8:$A$248</c:f>
              <c:numCache/>
            </c:numRef>
          </c:xVal>
          <c:yVal>
            <c:numRef>
              <c:f>'データ処理シート(対数値)'!$R$8:$R$248</c:f>
              <c:numCache/>
            </c:numRef>
          </c:yVal>
          <c:smooth val="1"/>
        </c:ser>
        <c:ser>
          <c:idx val="2"/>
          <c:order val="2"/>
          <c:tx>
            <c:v>Sample 3 #3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'データ処理シート(対数値)'!$A$8:$A$248</c:f>
              <c:numCache/>
            </c:numRef>
          </c:xVal>
          <c:yVal>
            <c:numRef>
              <c:f>'データ処理シート(対数値)'!$Q$8:$Q$248</c:f>
              <c:numCache/>
            </c:numRef>
          </c:yVal>
          <c:smooth val="1"/>
        </c:ser>
        <c:ser>
          <c:idx val="3"/>
          <c:order val="3"/>
          <c:tx>
            <c:v>Sample 3 #4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'データ処理シート(対数値)'!$A$8:$A$248</c:f>
              <c:numCache/>
            </c:numRef>
          </c:xVal>
          <c:yVal>
            <c:numRef>
              <c:f>'データ処理シート(対数値)'!$P$8:$P$248</c:f>
              <c:numCache/>
            </c:numRef>
          </c:yVal>
          <c:smooth val="1"/>
        </c:ser>
        <c:axId val="9681408"/>
        <c:axId val="20023809"/>
      </c:scatterChart>
      <c:valAx>
        <c:axId val="9681408"/>
        <c:scaling>
          <c:orientation val="minMax"/>
          <c:max val="120"/>
          <c:min val="0"/>
        </c:scaling>
        <c:axPos val="b"/>
        <c:delete val="0"/>
        <c:numFmt formatCode="#,##0_);\(#,##0\)" sourceLinked="0"/>
        <c:majorTickMark val="in"/>
        <c:minorTickMark val="none"/>
        <c:tickLblPos val="high"/>
        <c:txPr>
          <a:bodyPr/>
          <a:lstStyle/>
          <a:p>
            <a:pPr>
              <a:defRPr lang="en-US" cap="none" sz="900" u="none" baseline="0">
                <a:latin typeface="メイリオ"/>
                <a:ea typeface="メイリオ"/>
                <a:cs typeface="メイリオ"/>
              </a:defRPr>
            </a:pPr>
          </a:p>
        </c:txPr>
        <c:crossAx val="20023809"/>
        <c:crosses val="autoZero"/>
        <c:crossBetween val="midCat"/>
        <c:dispUnits/>
      </c:valAx>
      <c:valAx>
        <c:axId val="20023809"/>
        <c:scaling>
          <c:orientation val="minMax"/>
        </c:scaling>
        <c:axPos val="l"/>
        <c:delete val="0"/>
        <c:numFmt formatCode="0.0_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u="none" baseline="0">
                <a:latin typeface="メイリオ"/>
                <a:ea typeface="メイリオ"/>
                <a:cs typeface="メイリオ"/>
              </a:defRPr>
            </a:pPr>
          </a:p>
        </c:txPr>
        <c:crossAx val="9681408"/>
        <c:crosses val="autoZero"/>
        <c:crossBetween val="midCat"/>
        <c:dispUnits/>
      </c:valAx>
    </c:plotArea>
    <c:legend>
      <c:legendPos val="r"/>
      <c:layout>
        <c:manualLayout>
          <c:xMode val="edge"/>
          <c:yMode val="edge"/>
          <c:x val="0.154"/>
          <c:y val="0.611"/>
          <c:w val="0.42"/>
          <c:h val="0.326"/>
        </c:manualLayout>
      </c:layout>
      <c:overlay val="0"/>
      <c:txPr>
        <a:bodyPr vert="horz" rot="0"/>
        <a:lstStyle/>
        <a:p>
          <a:pPr>
            <a:defRPr lang="en-US" cap="none" sz="900" u="none" baseline="0">
              <a:latin typeface="メイリオ"/>
              <a:ea typeface="メイリオ"/>
              <a:cs typeface="メイリオ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u="none" baseline="0">
          <a:latin typeface="Calibri"/>
          <a:ea typeface="Calibri"/>
          <a:cs typeface="Calibri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000000000000044" l="0.7000000000000004" r="0.7000000000000004" t="0.75000000000000044" header="0.30000000000000021" footer="0.30000000000000021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"/>
          <c:y val="0.09025"/>
          <c:w val="0.77725"/>
          <c:h val="0.86975"/>
        </c:manualLayout>
      </c:layout>
      <c:scatterChart>
        <c:scatterStyle val="smoothMarker"/>
        <c:varyColors val="0"/>
        <c:ser>
          <c:idx val="0"/>
          <c:order val="0"/>
          <c:tx>
            <c:v>Sample 1 #1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'データ処理シート(対数値)'!$A$8:$A$248</c:f>
              <c:numCache/>
            </c:numRef>
          </c:xVal>
          <c:yVal>
            <c:numRef>
              <c:f>'データ処理シート(対数値)'!$G$8:$G$248</c:f>
              <c:numCache/>
            </c:numRef>
          </c:yVal>
          <c:smooth val="1"/>
        </c:ser>
        <c:ser>
          <c:idx val="1"/>
          <c:order val="1"/>
          <c:tx>
            <c:v>Sample 1 #2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'データ処理シート(対数値)'!$A$8:$A$248</c:f>
              <c:numCache/>
            </c:numRef>
          </c:xVal>
          <c:yVal>
            <c:numRef>
              <c:f>'データ処理シート(対数値)'!$F$8:$F$248</c:f>
              <c:numCache/>
            </c:numRef>
          </c:yVal>
          <c:smooth val="1"/>
        </c:ser>
        <c:ser>
          <c:idx val="2"/>
          <c:order val="2"/>
          <c:tx>
            <c:v>Sample 1 #3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'データ処理シート(対数値)'!$A$8:$A$248</c:f>
              <c:numCache/>
            </c:numRef>
          </c:xVal>
          <c:yVal>
            <c:numRef>
              <c:f>'データ処理シート(対数値)'!$E$8:$E$248</c:f>
              <c:numCache/>
            </c:numRef>
          </c:yVal>
          <c:smooth val="1"/>
        </c:ser>
        <c:ser>
          <c:idx val="3"/>
          <c:order val="3"/>
          <c:tx>
            <c:v>Sample 1 #4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'データ処理シート(対数値)'!$A$8:$A$248</c:f>
              <c:numCache/>
            </c:numRef>
          </c:xVal>
          <c:yVal>
            <c:numRef>
              <c:f>'データ処理シート(対数値)'!$D$8:$D$248</c:f>
              <c:numCache/>
            </c:numRef>
          </c:yVal>
          <c:smooth val="1"/>
        </c:ser>
        <c:axId val="45996554"/>
        <c:axId val="11315803"/>
      </c:scatterChart>
      <c:valAx>
        <c:axId val="45996554"/>
        <c:scaling>
          <c:orientation val="minMax"/>
          <c:max val="120"/>
          <c:min val="0"/>
        </c:scaling>
        <c:axPos val="b"/>
        <c:delete val="0"/>
        <c:numFmt formatCode="#,##0_);\(#,##0\)" sourceLinked="0"/>
        <c:majorTickMark val="in"/>
        <c:minorTickMark val="none"/>
        <c:tickLblPos val="high"/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315803"/>
        <c:crosses val="autoZero"/>
        <c:crossBetween val="midCat"/>
        <c:dispUnits/>
      </c:valAx>
      <c:valAx>
        <c:axId val="11315803"/>
        <c:scaling>
          <c:orientation val="minMax"/>
        </c:scaling>
        <c:axPos val="l"/>
        <c:delete val="0"/>
        <c:numFmt formatCode="0.000_ " sourceLinked="1"/>
        <c:majorTickMark val="out"/>
        <c:minorTickMark val="none"/>
        <c:tickLblPos val="nextTo"/>
        <c:crossAx val="45996554"/>
        <c:crosses val="autoZero"/>
        <c:crossBetween val="midCat"/>
        <c:dispUnits/>
      </c:valAx>
    </c:plotArea>
    <c:legend>
      <c:legendPos val="r"/>
      <c:layout>
        <c:manualLayout>
          <c:xMode val="edge"/>
          <c:yMode val="edge"/>
          <c:x val="0.154"/>
          <c:y val="0.611"/>
          <c:w val="0.2855"/>
          <c:h val="0.326"/>
        </c:manualLayout>
      </c:layout>
      <c:overlay val="0"/>
      <c:txPr>
        <a:bodyPr vert="horz" rot="0"/>
        <a:lstStyle/>
        <a:p>
          <a:pPr>
            <a:defRPr lang="en-US" cap="none" sz="105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"/>
          <c:y val="0.09025"/>
          <c:w val="0.77725"/>
          <c:h val="0.86975"/>
        </c:manualLayout>
      </c:layout>
      <c:scatterChart>
        <c:scatterStyle val="smoothMarker"/>
        <c:varyColors val="0"/>
        <c:ser>
          <c:idx val="0"/>
          <c:order val="0"/>
          <c:tx>
            <c:v>Sample 2 #1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'データ処理シート(対数値)'!$A$8:$A$248</c:f>
              <c:numCache/>
            </c:numRef>
          </c:xVal>
          <c:yVal>
            <c:numRef>
              <c:f>'データ処理シート(対数値)'!$H$8:$H$248</c:f>
              <c:numCache/>
            </c:numRef>
          </c:yVal>
          <c:smooth val="1"/>
        </c:ser>
        <c:ser>
          <c:idx val="1"/>
          <c:order val="1"/>
          <c:tx>
            <c:v>Sample 2 #2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'データ処理シート(対数値)'!$A$8:$A$248</c:f>
              <c:numCache/>
            </c:numRef>
          </c:xVal>
          <c:yVal>
            <c:numRef>
              <c:f>'データ処理シート(対数値)'!$I$8:$I$248</c:f>
              <c:numCache/>
            </c:numRef>
          </c:yVal>
          <c:smooth val="1"/>
        </c:ser>
        <c:ser>
          <c:idx val="2"/>
          <c:order val="2"/>
          <c:tx>
            <c:v>Sample 2 #3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'データ処理シート(対数値)'!$A$8:$A$248</c:f>
              <c:numCache/>
            </c:numRef>
          </c:xVal>
          <c:yVal>
            <c:numRef>
              <c:f>'データ処理シート(対数値)'!$J$8:$J$248</c:f>
              <c:numCache/>
            </c:numRef>
          </c:yVal>
          <c:smooth val="1"/>
        </c:ser>
        <c:ser>
          <c:idx val="3"/>
          <c:order val="3"/>
          <c:tx>
            <c:v>Sample 2 #4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'データ処理シート(対数値)'!$A$8:$A$248</c:f>
              <c:numCache/>
            </c:numRef>
          </c:xVal>
          <c:yVal>
            <c:numRef>
              <c:f>'データ処理シート(対数値)'!$K$8:$K$248</c:f>
              <c:numCache/>
            </c:numRef>
          </c:yVal>
          <c:smooth val="1"/>
        </c:ser>
        <c:axId val="34733364"/>
        <c:axId val="44164821"/>
      </c:scatterChart>
      <c:valAx>
        <c:axId val="34733364"/>
        <c:scaling>
          <c:orientation val="minMax"/>
          <c:max val="120"/>
          <c:min val="0"/>
        </c:scaling>
        <c:axPos val="b"/>
        <c:delete val="0"/>
        <c:numFmt formatCode="#,##0_);\(#,##0\)" sourceLinked="0"/>
        <c:majorTickMark val="in"/>
        <c:minorTickMark val="none"/>
        <c:tickLblPos val="high"/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164821"/>
        <c:crosses val="autoZero"/>
        <c:crossBetween val="midCat"/>
        <c:dispUnits/>
      </c:valAx>
      <c:valAx>
        <c:axId val="44164821"/>
        <c:scaling>
          <c:orientation val="minMax"/>
        </c:scaling>
        <c:axPos val="l"/>
        <c:delete val="0"/>
        <c:numFmt formatCode="0.000_ " sourceLinked="1"/>
        <c:majorTickMark val="out"/>
        <c:minorTickMark val="none"/>
        <c:tickLblPos val="nextTo"/>
        <c:crossAx val="34733364"/>
        <c:crosses val="autoZero"/>
        <c:crossBetween val="midCat"/>
        <c:dispUnits/>
      </c:valAx>
    </c:plotArea>
    <c:legend>
      <c:legendPos val="r"/>
      <c:layout>
        <c:manualLayout>
          <c:xMode val="edge"/>
          <c:yMode val="edge"/>
          <c:x val="0.154"/>
          <c:y val="0.611"/>
          <c:w val="0.2855"/>
          <c:h val="0.326"/>
        </c:manualLayout>
      </c:layout>
      <c:overlay val="0"/>
      <c:txPr>
        <a:bodyPr vert="horz" rot="0"/>
        <a:lstStyle/>
        <a:p>
          <a:pPr>
            <a:defRPr lang="en-US" cap="none" sz="105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"/>
          <c:y val="0.09025"/>
          <c:w val="0.77725"/>
          <c:h val="0.86975"/>
        </c:manualLayout>
      </c:layout>
      <c:scatterChart>
        <c:scatterStyle val="smoothMarker"/>
        <c:varyColors val="0"/>
        <c:ser>
          <c:idx val="0"/>
          <c:order val="0"/>
          <c:tx>
            <c:v>Sample 3 #1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'データ処理シート(対数値)'!$A$8:$A$248</c:f>
              <c:numCache/>
            </c:numRef>
          </c:xVal>
          <c:yVal>
            <c:numRef>
              <c:f>'データ処理シート(対数値)'!$S$9:$S$248</c:f>
              <c:numCache/>
            </c:numRef>
          </c:yVal>
          <c:smooth val="1"/>
        </c:ser>
        <c:ser>
          <c:idx val="1"/>
          <c:order val="1"/>
          <c:tx>
            <c:v>Sample 3 #2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'データ処理シート(対数値)'!$A$8:$A$248</c:f>
              <c:numCache/>
            </c:numRef>
          </c:xVal>
          <c:yVal>
            <c:numRef>
              <c:f>'データ処理シート(対数値)'!$R$8:$R$248</c:f>
              <c:numCache/>
            </c:numRef>
          </c:yVal>
          <c:smooth val="1"/>
        </c:ser>
        <c:ser>
          <c:idx val="2"/>
          <c:order val="2"/>
          <c:tx>
            <c:v>Sample 3 #3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'データ処理シート(対数値)'!$A$8:$A$248</c:f>
              <c:numCache/>
            </c:numRef>
          </c:xVal>
          <c:yVal>
            <c:numRef>
              <c:f>'データ処理シート(対数値)'!$Q$8:$Q$248</c:f>
              <c:numCache/>
            </c:numRef>
          </c:yVal>
          <c:smooth val="1"/>
        </c:ser>
        <c:ser>
          <c:idx val="3"/>
          <c:order val="3"/>
          <c:tx>
            <c:v>Sample 3 #4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'データ処理シート(対数値)'!$A$8:$A$248</c:f>
              <c:numCache/>
            </c:numRef>
          </c:xVal>
          <c:yVal>
            <c:numRef>
              <c:f>'データ処理シート(対数値)'!$P$8:$P$248</c:f>
              <c:numCache/>
            </c:numRef>
          </c:yVal>
          <c:smooth val="1"/>
        </c:ser>
        <c:axId val="61939070"/>
        <c:axId val="20580719"/>
      </c:scatterChart>
      <c:valAx>
        <c:axId val="61939070"/>
        <c:scaling>
          <c:orientation val="minMax"/>
          <c:max val="120"/>
          <c:min val="0"/>
        </c:scaling>
        <c:axPos val="b"/>
        <c:delete val="0"/>
        <c:numFmt formatCode="#,##0_);\(#,##0\)" sourceLinked="0"/>
        <c:majorTickMark val="in"/>
        <c:minorTickMark val="none"/>
        <c:tickLblPos val="high"/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580719"/>
        <c:crosses val="autoZero"/>
        <c:crossBetween val="midCat"/>
        <c:dispUnits/>
      </c:valAx>
      <c:valAx>
        <c:axId val="20580719"/>
        <c:scaling>
          <c:orientation val="minMax"/>
        </c:scaling>
        <c:axPos val="l"/>
        <c:delete val="0"/>
        <c:numFmt formatCode="0.000_ " sourceLinked="1"/>
        <c:majorTickMark val="out"/>
        <c:minorTickMark val="none"/>
        <c:tickLblPos val="nextTo"/>
        <c:crossAx val="61939070"/>
        <c:crosses val="autoZero"/>
        <c:crossBetween val="midCat"/>
        <c:dispUnits/>
      </c:valAx>
    </c:plotArea>
    <c:legend>
      <c:legendPos val="r"/>
      <c:layout>
        <c:manualLayout>
          <c:xMode val="edge"/>
          <c:yMode val="edge"/>
          <c:x val="0.154"/>
          <c:y val="0.611"/>
          <c:w val="0.2855"/>
          <c:h val="0.326"/>
        </c:manualLayout>
      </c:layout>
      <c:overlay val="0"/>
      <c:txPr>
        <a:bodyPr vert="horz" rot="0"/>
        <a:lstStyle/>
        <a:p>
          <a:pPr>
            <a:defRPr lang="en-US" cap="none" sz="105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"/>
          <c:y val="0.09025"/>
          <c:w val="0.77725"/>
          <c:h val="0.86975"/>
        </c:manualLayout>
      </c:layout>
      <c:scatterChart>
        <c:scatterStyle val="smoothMarker"/>
        <c:varyColors val="0"/>
        <c:ser>
          <c:idx val="0"/>
          <c:order val="0"/>
          <c:tx>
            <c:v>Sample 1 #1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'データ処理シート(対数値)'!$A$8:$A$248</c:f>
              <c:numCache/>
            </c:numRef>
          </c:xVal>
          <c:yVal>
            <c:numRef>
              <c:f>'データ処理シート(対数値)'!$G$8:$G$248</c:f>
              <c:numCache/>
            </c:numRef>
          </c:yVal>
          <c:smooth val="1"/>
        </c:ser>
        <c:ser>
          <c:idx val="1"/>
          <c:order val="1"/>
          <c:tx>
            <c:v>Sample 1 #2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'データ処理シート(対数値)'!$A$8:$A$248</c:f>
              <c:numCache/>
            </c:numRef>
          </c:xVal>
          <c:yVal>
            <c:numRef>
              <c:f>'データ処理シート(対数値)'!$F$8:$F$248</c:f>
              <c:numCache/>
            </c:numRef>
          </c:yVal>
          <c:smooth val="1"/>
        </c:ser>
        <c:ser>
          <c:idx val="2"/>
          <c:order val="2"/>
          <c:tx>
            <c:v>Sample 1 #3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'データ処理シート(対数値)'!$A$8:$A$248</c:f>
              <c:numCache/>
            </c:numRef>
          </c:xVal>
          <c:yVal>
            <c:numRef>
              <c:f>'データ処理シート(対数値)'!$E$8:$E$248</c:f>
              <c:numCache/>
            </c:numRef>
          </c:yVal>
          <c:smooth val="1"/>
        </c:ser>
        <c:ser>
          <c:idx val="3"/>
          <c:order val="3"/>
          <c:tx>
            <c:v>Sample 1 #4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'データ処理シート(対数値)'!$A$8:$A$248</c:f>
              <c:numCache/>
            </c:numRef>
          </c:xVal>
          <c:yVal>
            <c:numRef>
              <c:f>'データ処理シート(対数値)'!$D$8:$D$248</c:f>
              <c:numCache/>
            </c:numRef>
          </c:yVal>
          <c:smooth val="1"/>
        </c:ser>
        <c:axId val="51008744"/>
        <c:axId val="56425513"/>
      </c:scatterChart>
      <c:valAx>
        <c:axId val="51008744"/>
        <c:scaling>
          <c:orientation val="minMax"/>
          <c:max val="120"/>
          <c:min val="0"/>
        </c:scaling>
        <c:axPos val="b"/>
        <c:delete val="0"/>
        <c:numFmt formatCode="#,##0_);\(#,##0\)" sourceLinked="0"/>
        <c:majorTickMark val="in"/>
        <c:minorTickMark val="none"/>
        <c:tickLblPos val="high"/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425513"/>
        <c:crosses val="autoZero"/>
        <c:crossBetween val="midCat"/>
        <c:dispUnits/>
      </c:valAx>
      <c:valAx>
        <c:axId val="56425513"/>
        <c:scaling>
          <c:orientation val="minMax"/>
        </c:scaling>
        <c:axPos val="l"/>
        <c:delete val="0"/>
        <c:numFmt formatCode="0.000_ " sourceLinked="1"/>
        <c:majorTickMark val="out"/>
        <c:minorTickMark val="none"/>
        <c:tickLblPos val="nextTo"/>
        <c:crossAx val="51008744"/>
        <c:crosses val="autoZero"/>
        <c:crossBetween val="midCat"/>
        <c:dispUnits/>
      </c:valAx>
    </c:plotArea>
    <c:legend>
      <c:legendPos val="r"/>
      <c:layout>
        <c:manualLayout>
          <c:xMode val="edge"/>
          <c:yMode val="edge"/>
          <c:x val="0.154"/>
          <c:y val="0.611"/>
          <c:w val="0.2855"/>
          <c:h val="0.326"/>
        </c:manualLayout>
      </c:layout>
      <c:overlay val="0"/>
      <c:txPr>
        <a:bodyPr vert="horz" rot="0"/>
        <a:lstStyle/>
        <a:p>
          <a:pPr>
            <a:defRPr lang="en-US" cap="none" sz="105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"/>
          <c:y val="0.09025"/>
          <c:w val="0.77725"/>
          <c:h val="0.86975"/>
        </c:manualLayout>
      </c:layout>
      <c:scatterChart>
        <c:scatterStyle val="smoothMarker"/>
        <c:varyColors val="0"/>
        <c:ser>
          <c:idx val="0"/>
          <c:order val="0"/>
          <c:tx>
            <c:v>Sample 2 #1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'データ処理シート(対数値)'!$A$8:$A$248</c:f>
              <c:numCache/>
            </c:numRef>
          </c:xVal>
          <c:yVal>
            <c:numRef>
              <c:f>'データ処理シート(対数値)'!$H$8:$H$248</c:f>
              <c:numCache/>
            </c:numRef>
          </c:yVal>
          <c:smooth val="1"/>
        </c:ser>
        <c:ser>
          <c:idx val="1"/>
          <c:order val="1"/>
          <c:tx>
            <c:v>Sample 2 #2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'データ処理シート(対数値)'!$A$8:$A$248</c:f>
              <c:numCache/>
            </c:numRef>
          </c:xVal>
          <c:yVal>
            <c:numRef>
              <c:f>'データ処理シート(対数値)'!$I$8:$I$248</c:f>
              <c:numCache/>
            </c:numRef>
          </c:yVal>
          <c:smooth val="1"/>
        </c:ser>
        <c:ser>
          <c:idx val="2"/>
          <c:order val="2"/>
          <c:tx>
            <c:v>Sample 2 #3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'データ処理シート(対数値)'!$A$8:$A$248</c:f>
              <c:numCache/>
            </c:numRef>
          </c:xVal>
          <c:yVal>
            <c:numRef>
              <c:f>'データ処理シート(対数値)'!$J$8:$J$248</c:f>
              <c:numCache/>
            </c:numRef>
          </c:yVal>
          <c:smooth val="1"/>
        </c:ser>
        <c:ser>
          <c:idx val="3"/>
          <c:order val="3"/>
          <c:tx>
            <c:v>Sample 2 #4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'データ処理シート(対数値)'!$A$8:$A$248</c:f>
              <c:numCache/>
            </c:numRef>
          </c:xVal>
          <c:yVal>
            <c:numRef>
              <c:f>'データ処理シート(対数値)'!$K$8:$K$248</c:f>
              <c:numCache/>
            </c:numRef>
          </c:yVal>
          <c:smooth val="1"/>
        </c:ser>
        <c:axId val="38067570"/>
        <c:axId val="7063811"/>
      </c:scatterChart>
      <c:valAx>
        <c:axId val="38067570"/>
        <c:scaling>
          <c:orientation val="minMax"/>
          <c:max val="120"/>
          <c:min val="0"/>
        </c:scaling>
        <c:axPos val="b"/>
        <c:delete val="0"/>
        <c:numFmt formatCode="#,##0_);\(#,##0\)" sourceLinked="0"/>
        <c:majorTickMark val="in"/>
        <c:minorTickMark val="none"/>
        <c:tickLblPos val="high"/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063811"/>
        <c:crosses val="autoZero"/>
        <c:crossBetween val="midCat"/>
        <c:dispUnits/>
      </c:valAx>
      <c:valAx>
        <c:axId val="7063811"/>
        <c:scaling>
          <c:orientation val="minMax"/>
        </c:scaling>
        <c:axPos val="l"/>
        <c:delete val="0"/>
        <c:numFmt formatCode="0.000_ " sourceLinked="1"/>
        <c:majorTickMark val="out"/>
        <c:minorTickMark val="none"/>
        <c:tickLblPos val="nextTo"/>
        <c:crossAx val="38067570"/>
        <c:crosses val="autoZero"/>
        <c:crossBetween val="midCat"/>
        <c:dispUnits/>
      </c:valAx>
    </c:plotArea>
    <c:legend>
      <c:legendPos val="r"/>
      <c:layout>
        <c:manualLayout>
          <c:xMode val="edge"/>
          <c:yMode val="edge"/>
          <c:x val="0.154"/>
          <c:y val="0.611"/>
          <c:w val="0.2855"/>
          <c:h val="0.326"/>
        </c:manualLayout>
      </c:layout>
      <c:overlay val="0"/>
      <c:txPr>
        <a:bodyPr vert="horz" rot="0"/>
        <a:lstStyle/>
        <a:p>
          <a:pPr>
            <a:defRPr lang="en-US" cap="none" sz="105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000000000000044" l="0.7000000000000004" r="0.7000000000000004" t="0.75000000000000044" header="0.30000000000000021" footer="0.30000000000000021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"/>
          <c:y val="0.09025"/>
          <c:w val="0.77725"/>
          <c:h val="0.86975"/>
        </c:manualLayout>
      </c:layout>
      <c:scatterChart>
        <c:scatterStyle val="smoothMarker"/>
        <c:varyColors val="0"/>
        <c:ser>
          <c:idx val="0"/>
          <c:order val="0"/>
          <c:tx>
            <c:v>Sample 3 #1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'データ処理シート(対数値)'!$A$8:$A$248</c:f>
              <c:numCache/>
            </c:numRef>
          </c:xVal>
          <c:yVal>
            <c:numRef>
              <c:f>'データ処理シート(対数値)'!$S$9:$S$248</c:f>
              <c:numCache/>
            </c:numRef>
          </c:yVal>
          <c:smooth val="1"/>
        </c:ser>
        <c:ser>
          <c:idx val="1"/>
          <c:order val="1"/>
          <c:tx>
            <c:v>Sample 3 #2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'データ処理シート(対数値)'!$A$8:$A$248</c:f>
              <c:numCache/>
            </c:numRef>
          </c:xVal>
          <c:yVal>
            <c:numRef>
              <c:f>'データ処理シート(対数値)'!$R$8:$R$248</c:f>
              <c:numCache/>
            </c:numRef>
          </c:yVal>
          <c:smooth val="1"/>
        </c:ser>
        <c:ser>
          <c:idx val="2"/>
          <c:order val="2"/>
          <c:tx>
            <c:v>Sample 3 #3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'データ処理シート(対数値)'!$A$8:$A$248</c:f>
              <c:numCache/>
            </c:numRef>
          </c:xVal>
          <c:yVal>
            <c:numRef>
              <c:f>'データ処理シート(対数値)'!$Q$8:$Q$248</c:f>
              <c:numCache/>
            </c:numRef>
          </c:yVal>
          <c:smooth val="1"/>
        </c:ser>
        <c:ser>
          <c:idx val="3"/>
          <c:order val="3"/>
          <c:tx>
            <c:v>Sample 3 #4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'データ処理シート(対数値)'!$A$8:$A$248</c:f>
              <c:numCache/>
            </c:numRef>
          </c:xVal>
          <c:yVal>
            <c:numRef>
              <c:f>'データ処理シート(対数値)'!$P$8:$P$248</c:f>
              <c:numCache/>
            </c:numRef>
          </c:yVal>
          <c:smooth val="1"/>
        </c:ser>
        <c:axId val="63574300"/>
        <c:axId val="35297789"/>
      </c:scatterChart>
      <c:valAx>
        <c:axId val="63574300"/>
        <c:scaling>
          <c:orientation val="minMax"/>
          <c:max val="120"/>
          <c:min val="0"/>
        </c:scaling>
        <c:axPos val="b"/>
        <c:delete val="0"/>
        <c:numFmt formatCode="#,##0_);\(#,##0\)" sourceLinked="0"/>
        <c:majorTickMark val="in"/>
        <c:minorTickMark val="none"/>
        <c:tickLblPos val="high"/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297789"/>
        <c:crosses val="autoZero"/>
        <c:crossBetween val="midCat"/>
        <c:dispUnits/>
      </c:valAx>
      <c:valAx>
        <c:axId val="35297789"/>
        <c:scaling>
          <c:orientation val="minMax"/>
        </c:scaling>
        <c:axPos val="l"/>
        <c:delete val="0"/>
        <c:numFmt formatCode="0.000_ " sourceLinked="1"/>
        <c:majorTickMark val="out"/>
        <c:minorTickMark val="none"/>
        <c:tickLblPos val="nextTo"/>
        <c:crossAx val="63574300"/>
        <c:crosses val="autoZero"/>
        <c:crossBetween val="midCat"/>
        <c:dispUnits/>
      </c:valAx>
    </c:plotArea>
    <c:legend>
      <c:legendPos val="r"/>
      <c:layout>
        <c:manualLayout>
          <c:xMode val="edge"/>
          <c:yMode val="edge"/>
          <c:x val="0.154"/>
          <c:y val="0.611"/>
          <c:w val="0.2855"/>
          <c:h val="0.326"/>
        </c:manualLayout>
      </c:layout>
      <c:overlay val="0"/>
      <c:txPr>
        <a:bodyPr vert="horz" rot="0"/>
        <a:lstStyle/>
        <a:p>
          <a:pPr>
            <a:defRPr lang="en-US" cap="none" sz="105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000000000000044" l="0.7000000000000004" r="0.7000000000000004" t="0.75000000000000044" header="0.30000000000000021" footer="0.30000000000000021"/>
    <c:pageSetup/>
  </c:printSettings>
  <c:date1904 val="0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66675</xdr:colOff>
      <xdr:row>10</xdr:row>
      <xdr:rowOff>180975</xdr:rowOff>
    </xdr:from>
    <xdr:ext cx="2305050" cy="371475"/>
    <xdr:sp macro="" textlink="">
      <xdr:nvSpPr>
        <xdr:cNvPr id="6" name="テキスト ボックス 5"/>
        <xdr:cNvSpPr txBox="1"/>
      </xdr:nvSpPr>
      <xdr:spPr>
        <a:xfrm>
          <a:off x="2571750" y="2676525"/>
          <a:ext cx="2305050" cy="371475"/>
        </a:xfrm>
        <a:prstGeom prst="rect">
          <a:avLst/>
        </a:prstGeom>
        <a:solidFill>
          <a:srgbClr val="F3DCDB"/>
        </a:solidFill>
        <a:ln>
          <a:solidFill>
            <a:schemeClr val="accent1">
              <a:lumMod val="20000"/>
              <a:lumOff val="8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1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1. </a:t>
          </a:r>
          <a:r>
            <a:rPr kumimoji="1" lang="ja-JP" altLang="en-US" sz="1100" b="1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それぞれの項目を記入します。</a:t>
          </a:r>
          <a:endParaRPr kumimoji="1" lang="en-US" altLang="ja-JP" sz="1100" b="1" baseline="0">
            <a:solidFill>
              <a:sysClr val="windowText" lastClr="000000"/>
            </a:solidFill>
            <a:latin typeface="Segoe UI" panose="020B0502040204020203" pitchFamily="34" charset="0"/>
            <a:ea typeface="メイリオ" panose="020B0604030504040204" pitchFamily="50" charset="-128"/>
          </a:endParaRPr>
        </a:p>
      </xdr:txBody>
    </xdr:sp>
    <xdr:clientData/>
  </xdr:oneCellAnchor>
  <xdr:oneCellAnchor>
    <xdr:from>
      <xdr:col>4</xdr:col>
      <xdr:colOff>76200</xdr:colOff>
      <xdr:row>17</xdr:row>
      <xdr:rowOff>0</xdr:rowOff>
    </xdr:from>
    <xdr:ext cx="2038350" cy="371475"/>
    <xdr:sp macro="" textlink="">
      <xdr:nvSpPr>
        <xdr:cNvPr id="7" name="テキスト ボックス 6"/>
        <xdr:cNvSpPr txBox="1"/>
      </xdr:nvSpPr>
      <xdr:spPr>
        <a:xfrm>
          <a:off x="2581275" y="3876675"/>
          <a:ext cx="2038350" cy="371475"/>
        </a:xfrm>
        <a:prstGeom prst="rect">
          <a:avLst/>
        </a:prstGeom>
        <a:solidFill>
          <a:srgbClr val="F3DCDB"/>
        </a:solidFill>
        <a:ln>
          <a:solidFill>
            <a:schemeClr val="accent1">
              <a:lumMod val="20000"/>
              <a:lumOff val="8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1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2. </a:t>
          </a:r>
          <a:r>
            <a:rPr kumimoji="1" lang="ja-JP" altLang="en-US" sz="1100" b="1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サンプル名を記入します。</a:t>
          </a:r>
          <a:endParaRPr kumimoji="1" lang="en-US" altLang="ja-JP" sz="1100" b="1" baseline="0">
            <a:solidFill>
              <a:sysClr val="windowText" lastClr="000000"/>
            </a:solidFill>
            <a:latin typeface="Segoe UI" panose="020B0502040204020203" pitchFamily="34" charset="0"/>
            <a:ea typeface="メイリオ" panose="020B0604030504040204" pitchFamily="50" charset="-128"/>
          </a:endParaRPr>
        </a:p>
      </xdr:txBody>
    </xdr:sp>
    <xdr:clientData/>
  </xdr:oneCellAnchor>
  <xdr:oneCellAnchor>
    <xdr:from>
      <xdr:col>8</xdr:col>
      <xdr:colOff>85725</xdr:colOff>
      <xdr:row>23</xdr:row>
      <xdr:rowOff>171450</xdr:rowOff>
    </xdr:from>
    <xdr:ext cx="2600325" cy="371475"/>
    <xdr:sp macro="" textlink="">
      <xdr:nvSpPr>
        <xdr:cNvPr id="9" name="テキスト ボックス 8"/>
        <xdr:cNvSpPr txBox="1"/>
      </xdr:nvSpPr>
      <xdr:spPr>
        <a:xfrm>
          <a:off x="5334000" y="5133975"/>
          <a:ext cx="2600325" cy="371475"/>
        </a:xfrm>
        <a:prstGeom prst="rect">
          <a:avLst/>
        </a:prstGeom>
        <a:solidFill>
          <a:srgbClr val="F3DCDB"/>
        </a:solidFill>
        <a:ln>
          <a:solidFill>
            <a:schemeClr val="accent1">
              <a:lumMod val="20000"/>
              <a:lumOff val="8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1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3. </a:t>
          </a:r>
          <a:r>
            <a:rPr kumimoji="1" lang="ja-JP" altLang="en-US" sz="1100" b="1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重量、メスアップ量を記入します。</a:t>
          </a:r>
          <a:endParaRPr kumimoji="1" lang="en-US" altLang="ja-JP" sz="1100" b="1" baseline="0">
            <a:solidFill>
              <a:sysClr val="windowText" lastClr="000000"/>
            </a:solidFill>
            <a:latin typeface="Segoe UI" panose="020B0502040204020203" pitchFamily="34" charset="0"/>
            <a:ea typeface="メイリオ" panose="020B0604030504040204" pitchFamily="50" charset="-128"/>
          </a:endParaRPr>
        </a:p>
      </xdr:txBody>
    </xdr:sp>
    <xdr:clientData/>
  </xdr:oneCellAnchor>
  <xdr:oneCellAnchor>
    <xdr:from>
      <xdr:col>8</xdr:col>
      <xdr:colOff>76200</xdr:colOff>
      <xdr:row>27</xdr:row>
      <xdr:rowOff>19050</xdr:rowOff>
    </xdr:from>
    <xdr:ext cx="3438525" cy="2790825"/>
    <xdr:sp macro="" textlink="">
      <xdr:nvSpPr>
        <xdr:cNvPr id="10" name="テキスト ボックス 9"/>
        <xdr:cNvSpPr txBox="1"/>
      </xdr:nvSpPr>
      <xdr:spPr>
        <a:xfrm>
          <a:off x="5324475" y="5705475"/>
          <a:ext cx="3438525" cy="2790825"/>
        </a:xfrm>
        <a:prstGeom prst="rect">
          <a:avLst/>
        </a:prstGeom>
        <a:solidFill>
          <a:srgbClr val="F3DCDB"/>
        </a:solidFill>
        <a:ln>
          <a:solidFill>
            <a:schemeClr val="accent1">
              <a:lumMod val="20000"/>
              <a:lumOff val="8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 b="0" spc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4. </a:t>
          </a:r>
          <a:r>
            <a:rPr kumimoji="1" lang="ja-JP" altLang="en-US" sz="1100" b="0" spc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測定サンプルがｶﾛﾃﾉｲﾄﾞの場合、下の表より、</a:t>
          </a:r>
          <a:endParaRPr kumimoji="1" lang="en-US" altLang="ja-JP" sz="1100" b="0" spc="0" baseline="0">
            <a:solidFill>
              <a:sysClr val="windowText" lastClr="000000"/>
            </a:solidFill>
            <a:latin typeface="Segoe UI" panose="020B0502040204020203" pitchFamily="34" charset="0"/>
            <a:ea typeface="メイリオ" panose="020B0604030504040204" pitchFamily="50" charset="-128"/>
          </a:endParaRPr>
        </a:p>
        <a:p>
          <a:r>
            <a:rPr kumimoji="1" lang="ja-JP" altLang="en-US" sz="1100" b="0" spc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各ｶﾛﾃﾉｲﾄﾞの</a:t>
          </a:r>
          <a:r>
            <a:rPr kumimoji="1" lang="el-GR" altLang="ja-JP" sz="1100" b="0" spc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λ</a:t>
          </a:r>
          <a:r>
            <a:rPr kumimoji="1" lang="en-US" altLang="ja-JP" sz="1100" b="0" spc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max</a:t>
          </a:r>
          <a:r>
            <a:rPr kumimoji="1" lang="ja-JP" altLang="en-US" sz="1100" b="0" spc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と</a:t>
          </a:r>
          <a:r>
            <a:rPr kumimoji="1" lang="el-GR" altLang="ja-JP" sz="1100" b="0" spc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ελ</a:t>
          </a:r>
          <a:r>
            <a:rPr kumimoji="1" lang="en-US" altLang="ja-JP" sz="1100" b="0" spc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max</a:t>
          </a:r>
          <a:r>
            <a:rPr kumimoji="1" lang="ja-JP" altLang="en-US" sz="1100" b="0" spc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を記入します。</a:t>
          </a:r>
        </a:p>
        <a:p>
          <a:r>
            <a:rPr kumimoji="1" lang="ja-JP" altLang="en-US" sz="1100" b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                           </a:t>
          </a:r>
          <a:r>
            <a:rPr kumimoji="1" lang="el-GR" altLang="ja-JP" sz="1100" b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λ</a:t>
          </a:r>
          <a:r>
            <a:rPr kumimoji="1" lang="en-US" altLang="ja-JP" sz="1100" b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max         </a:t>
          </a:r>
          <a:r>
            <a:rPr kumimoji="1" lang="el-GR" altLang="ja-JP" sz="1100" b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ελ</a:t>
          </a:r>
          <a:r>
            <a:rPr kumimoji="1" lang="en-US" altLang="ja-JP" sz="1100" b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max</a:t>
          </a:r>
        </a:p>
        <a:p>
          <a:r>
            <a:rPr kumimoji="1" lang="en-US" altLang="ja-JP" sz="1100" b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lycopene	479nm          160000</a:t>
          </a:r>
        </a:p>
        <a:p>
          <a:r>
            <a:rPr kumimoji="1" lang="en-US" altLang="ja-JP" sz="1100" b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astaxanthin	486nm          124000</a:t>
          </a:r>
        </a:p>
        <a:p>
          <a:r>
            <a:rPr kumimoji="1" lang="el-GR" altLang="ja-JP" sz="1100" b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β-</a:t>
          </a:r>
          <a:r>
            <a:rPr kumimoji="1" lang="en-US" altLang="ja-JP" sz="1100" b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carotene	459nm          133000</a:t>
          </a:r>
        </a:p>
        <a:p>
          <a:r>
            <a:rPr kumimoji="1" lang="en-US" altLang="ja-JP" sz="1100" b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capsanthin	481nm          106000</a:t>
          </a:r>
        </a:p>
        <a:p>
          <a:r>
            <a:rPr kumimoji="1" lang="en-US" altLang="ja-JP" sz="1100" b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zeaxanthin	459nm          129000</a:t>
          </a:r>
        </a:p>
        <a:p>
          <a:r>
            <a:rPr kumimoji="1" lang="el-GR" altLang="ja-JP" sz="1100" b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α-</a:t>
          </a:r>
          <a:r>
            <a:rPr kumimoji="1" lang="en-US" altLang="ja-JP" sz="1100" b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carotene	453nm          138000</a:t>
          </a:r>
        </a:p>
        <a:p>
          <a:r>
            <a:rPr kumimoji="1" lang="en-US" altLang="ja-JP" sz="1100" b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lutein	452nm          126000</a:t>
          </a:r>
        </a:p>
        <a:p>
          <a:r>
            <a:rPr kumimoji="1" lang="el-GR" altLang="ja-JP" sz="1100" b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β-</a:t>
          </a:r>
          <a:r>
            <a:rPr kumimoji="1" lang="en-US" altLang="ja-JP" sz="1100" b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cryptoxanthin459nm            95100</a:t>
          </a:r>
        </a:p>
        <a:p>
          <a:endParaRPr kumimoji="1" lang="en-US" altLang="ja-JP" sz="1100" b="0" baseline="0">
            <a:solidFill>
              <a:sysClr val="windowText" lastClr="000000"/>
            </a:solidFill>
            <a:latin typeface="Segoe UI" panose="020B0502040204020203" pitchFamily="34" charset="0"/>
            <a:ea typeface="メイリオ" panose="020B0604030504040204" pitchFamily="50" charset="-128"/>
          </a:endParaRPr>
        </a:p>
        <a:p>
          <a:r>
            <a:rPr kumimoji="1" lang="ja-JP" altLang="en-US" sz="1100" b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（</a:t>
          </a:r>
          <a:r>
            <a:rPr kumimoji="1" lang="en-US" altLang="ja-JP" sz="1100" b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J. Agric. Food Chem., 58, 9967-9978(2010)</a:t>
          </a:r>
          <a:r>
            <a:rPr kumimoji="1" lang="ja-JP" altLang="en-US" sz="1100" b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より）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</xdr:row>
      <xdr:rowOff>0</xdr:rowOff>
    </xdr:from>
    <xdr:ext cx="3552825" cy="647700"/>
    <xdr:sp macro="" textlink="">
      <xdr:nvSpPr>
        <xdr:cNvPr id="2" name="テキスト ボックス 1"/>
        <xdr:cNvSpPr txBox="1"/>
      </xdr:nvSpPr>
      <xdr:spPr>
        <a:xfrm>
          <a:off x="600075" y="190500"/>
          <a:ext cx="3552825" cy="647700"/>
        </a:xfrm>
        <a:prstGeom prst="rect">
          <a:avLst/>
        </a:prstGeom>
        <a:solidFill>
          <a:srgbClr val="F3DCDB"/>
        </a:solidFill>
        <a:ln>
          <a:solidFill>
            <a:schemeClr val="accent1">
              <a:lumMod val="20000"/>
              <a:lumOff val="8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2000" b="1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4. </a:t>
          </a:r>
          <a:r>
            <a:rPr kumimoji="1" lang="ja-JP" altLang="en-US" sz="2000" b="1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測定データを貼り付けます</a:t>
          </a:r>
          <a:endParaRPr kumimoji="1" lang="en-US" altLang="ja-JP" sz="2000" b="1" baseline="0">
            <a:solidFill>
              <a:sysClr val="windowText" lastClr="000000"/>
            </a:solidFill>
            <a:latin typeface="Segoe UI" panose="020B0502040204020203" pitchFamily="34" charset="0"/>
            <a:ea typeface="メイリオ" panose="020B0604030504040204" pitchFamily="50" charset="-128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19050</xdr:rowOff>
    </xdr:from>
    <xdr:to>
      <xdr:col>2</xdr:col>
      <xdr:colOff>533400</xdr:colOff>
      <xdr:row>34</xdr:row>
      <xdr:rowOff>38100</xdr:rowOff>
    </xdr:to>
    <xdr:graphicFrame macro="">
      <xdr:nvGraphicFramePr>
        <xdr:cNvPr id="4" name="グラフ 3"/>
        <xdr:cNvGraphicFramePr/>
      </xdr:nvGraphicFramePr>
      <xdr:xfrm>
        <a:off x="0" y="4591050"/>
        <a:ext cx="232410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600075</xdr:colOff>
      <xdr:row>22</xdr:row>
      <xdr:rowOff>9525</xdr:rowOff>
    </xdr:from>
    <xdr:to>
      <xdr:col>5</xdr:col>
      <xdr:colOff>1123950</xdr:colOff>
      <xdr:row>34</xdr:row>
      <xdr:rowOff>28575</xdr:rowOff>
    </xdr:to>
    <xdr:graphicFrame macro="">
      <xdr:nvGraphicFramePr>
        <xdr:cNvPr id="5" name="グラフ 4"/>
        <xdr:cNvGraphicFramePr/>
      </xdr:nvGraphicFramePr>
      <xdr:xfrm>
        <a:off x="2390775" y="4581525"/>
        <a:ext cx="2324100" cy="2305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1209675</xdr:colOff>
      <xdr:row>22</xdr:row>
      <xdr:rowOff>0</xdr:rowOff>
    </xdr:from>
    <xdr:to>
      <xdr:col>8</xdr:col>
      <xdr:colOff>600075</xdr:colOff>
      <xdr:row>34</xdr:row>
      <xdr:rowOff>19050</xdr:rowOff>
    </xdr:to>
    <xdr:graphicFrame macro="">
      <xdr:nvGraphicFramePr>
        <xdr:cNvPr id="6" name="グラフ 5"/>
        <xdr:cNvGraphicFramePr/>
      </xdr:nvGraphicFramePr>
      <xdr:xfrm>
        <a:off x="4800600" y="4572000"/>
        <a:ext cx="2247900" cy="2305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6</xdr:col>
      <xdr:colOff>533400</xdr:colOff>
      <xdr:row>9</xdr:row>
      <xdr:rowOff>57150</xdr:rowOff>
    </xdr:from>
    <xdr:ext cx="2895600" cy="495300"/>
    <xdr:sp macro="" textlink="">
      <xdr:nvSpPr>
        <xdr:cNvPr id="7" name="テキスト ボックス 6"/>
        <xdr:cNvSpPr txBox="1"/>
      </xdr:nvSpPr>
      <xdr:spPr>
        <a:xfrm>
          <a:off x="5781675" y="1866900"/>
          <a:ext cx="2895600" cy="495300"/>
        </a:xfrm>
        <a:prstGeom prst="rect">
          <a:avLst/>
        </a:prstGeom>
        <a:solidFill>
          <a:srgbClr val="F3DCDB"/>
        </a:solidFill>
        <a:ln>
          <a:solidFill>
            <a:schemeClr val="accent1">
              <a:lumMod val="20000"/>
              <a:lumOff val="8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200" b="1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6. F</a:t>
          </a:r>
          <a:r>
            <a:rPr kumimoji="1" lang="ja-JP" altLang="en-US" sz="1200" b="1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判定の場合、原液を希釈して再測定</a:t>
          </a:r>
          <a:endParaRPr kumimoji="1" lang="en-US" altLang="ja-JP" sz="1200" b="1" baseline="0">
            <a:solidFill>
              <a:sysClr val="windowText" lastClr="000000"/>
            </a:solidFill>
            <a:latin typeface="Segoe UI" panose="020B0502040204020203" pitchFamily="34" charset="0"/>
            <a:ea typeface="メイリオ" panose="020B0604030504040204" pitchFamily="50" charset="-128"/>
          </a:endParaRPr>
        </a:p>
      </xdr:txBody>
    </xdr:sp>
    <xdr:clientData/>
  </xdr:oneCellAnchor>
  <xdr:oneCellAnchor>
    <xdr:from>
      <xdr:col>5</xdr:col>
      <xdr:colOff>95250</xdr:colOff>
      <xdr:row>8</xdr:row>
      <xdr:rowOff>123825</xdr:rowOff>
    </xdr:from>
    <xdr:ext cx="2181225" cy="390525"/>
    <xdr:sp macro="" textlink="">
      <xdr:nvSpPr>
        <xdr:cNvPr id="8" name="テキスト ボックス 7"/>
        <xdr:cNvSpPr txBox="1"/>
      </xdr:nvSpPr>
      <xdr:spPr>
        <a:xfrm>
          <a:off x="3686175" y="1695450"/>
          <a:ext cx="2181225" cy="390525"/>
        </a:xfrm>
        <a:prstGeom prst="rect">
          <a:avLst/>
        </a:prstGeom>
        <a:solidFill>
          <a:srgbClr val="F3DCDB"/>
        </a:solidFill>
        <a:ln>
          <a:solidFill>
            <a:schemeClr val="accent1">
              <a:lumMod val="20000"/>
              <a:lumOff val="8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抽出物等であれば</a:t>
          </a:r>
          <a:r>
            <a:rPr kumimoji="1" lang="en-US" altLang="ja-JP" sz="1100" b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(mol </a:t>
          </a:r>
          <a:r>
            <a:rPr kumimoji="1" lang="el-GR" altLang="ja-JP" sz="1100" b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α</a:t>
          </a:r>
          <a:r>
            <a:rPr kumimoji="1" lang="en-US" altLang="ja-JP" sz="1100" b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-Toc/g)</a:t>
          </a:r>
        </a:p>
      </xdr:txBody>
    </xdr:sp>
    <xdr:clientData/>
  </xdr:oneCellAnchor>
  <xdr:twoCellAnchor>
    <xdr:from>
      <xdr:col>5</xdr:col>
      <xdr:colOff>1162050</xdr:colOff>
      <xdr:row>10</xdr:row>
      <xdr:rowOff>9525</xdr:rowOff>
    </xdr:from>
    <xdr:to>
      <xdr:col>5</xdr:col>
      <xdr:colOff>1162050</xdr:colOff>
      <xdr:row>10</xdr:row>
      <xdr:rowOff>219075</xdr:rowOff>
    </xdr:to>
    <xdr:cxnSp macro="">
      <xdr:nvCxnSpPr>
        <xdr:cNvPr id="10" name="直線矢印コネクタ 9"/>
        <xdr:cNvCxnSpPr/>
      </xdr:nvCxnSpPr>
      <xdr:spPr>
        <a:xfrm flipH="1">
          <a:off x="4752975" y="2057400"/>
          <a:ext cx="0" cy="209550"/>
        </a:xfrm>
        <a:prstGeom prst="straightConnector1">
          <a:avLst/>
        </a:prstGeom>
        <a:ln>
          <a:solidFill>
            <a:schemeClr val="accent2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628650</xdr:colOff>
      <xdr:row>7</xdr:row>
      <xdr:rowOff>76200</xdr:rowOff>
    </xdr:from>
    <xdr:ext cx="1857375" cy="419100"/>
    <xdr:sp macro="" textlink="">
      <xdr:nvSpPr>
        <xdr:cNvPr id="9" name="テキスト ボックス 8"/>
        <xdr:cNvSpPr txBox="1"/>
      </xdr:nvSpPr>
      <xdr:spPr>
        <a:xfrm>
          <a:off x="1790700" y="1409700"/>
          <a:ext cx="1857375" cy="419100"/>
        </a:xfrm>
        <a:prstGeom prst="rect">
          <a:avLst/>
        </a:prstGeom>
        <a:solidFill>
          <a:srgbClr val="F3DCDB"/>
        </a:solidFill>
        <a:ln>
          <a:solidFill>
            <a:schemeClr val="accent1">
              <a:lumMod val="20000"/>
              <a:lumOff val="8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200" b="1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5. FALSE</a:t>
          </a:r>
          <a:r>
            <a:rPr kumimoji="1" lang="ja-JP" altLang="en-US" sz="1200" b="1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の場合、再測定</a:t>
          </a:r>
          <a:endParaRPr kumimoji="1" lang="en-US" altLang="ja-JP" sz="1200" b="1" baseline="0">
            <a:solidFill>
              <a:sysClr val="windowText" lastClr="000000"/>
            </a:solidFill>
            <a:latin typeface="Segoe UI" panose="020B0502040204020203" pitchFamily="34" charset="0"/>
            <a:ea typeface="メイリオ" panose="020B0604030504040204" pitchFamily="50" charset="-128"/>
          </a:endParaRPr>
        </a:p>
      </xdr:txBody>
    </xdr:sp>
    <xdr:clientData/>
  </xdr:oneCellAnchor>
  <xdr:oneCellAnchor>
    <xdr:from>
      <xdr:col>1</xdr:col>
      <xdr:colOff>504825</xdr:colOff>
      <xdr:row>15</xdr:row>
      <xdr:rowOff>200025</xdr:rowOff>
    </xdr:from>
    <xdr:ext cx="2257425" cy="457200"/>
    <xdr:sp macro="" textlink="">
      <xdr:nvSpPr>
        <xdr:cNvPr id="11" name="テキスト ボックス 10"/>
        <xdr:cNvSpPr txBox="1"/>
      </xdr:nvSpPr>
      <xdr:spPr>
        <a:xfrm>
          <a:off x="1666875" y="3295650"/>
          <a:ext cx="2257425" cy="457200"/>
        </a:xfrm>
        <a:prstGeom prst="rect">
          <a:avLst/>
        </a:prstGeom>
        <a:solidFill>
          <a:srgbClr val="F3DCDB"/>
        </a:solidFill>
        <a:ln>
          <a:solidFill>
            <a:schemeClr val="accent1">
              <a:lumMod val="20000"/>
              <a:lumOff val="8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抽出物等であれば</a:t>
          </a:r>
          <a:r>
            <a:rPr kumimoji="1" lang="en-US" altLang="ja-JP" sz="1100" b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(</a:t>
          </a:r>
          <a:r>
            <a:rPr kumimoji="1" lang="el-GR" altLang="ja-JP" sz="1100" b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μ</a:t>
          </a:r>
          <a:r>
            <a:rPr kumimoji="1" lang="en-US" altLang="ja-JP" sz="1100" b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mol </a:t>
          </a:r>
          <a:r>
            <a:rPr kumimoji="1" lang="el-GR" altLang="ja-JP" sz="1100" b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α</a:t>
          </a:r>
          <a:r>
            <a:rPr kumimoji="1" lang="en-US" altLang="ja-JP" sz="1100" b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-Toc/g)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2</xdr:row>
      <xdr:rowOff>0</xdr:rowOff>
    </xdr:from>
    <xdr:ext cx="7315200" cy="923925"/>
    <xdr:sp macro="" textlink="">
      <xdr:nvSpPr>
        <xdr:cNvPr id="3" name="テキスト ボックス 2"/>
        <xdr:cNvSpPr txBox="1"/>
      </xdr:nvSpPr>
      <xdr:spPr>
        <a:xfrm>
          <a:off x="1800225" y="600075"/>
          <a:ext cx="7315200" cy="923925"/>
        </a:xfrm>
        <a:prstGeom prst="rect">
          <a:avLst/>
        </a:prstGeom>
        <a:solidFill>
          <a:srgbClr val="F3DCDB"/>
        </a:solidFill>
        <a:ln>
          <a:solidFill>
            <a:schemeClr val="accent1">
              <a:lumMod val="20000"/>
              <a:lumOff val="8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 b="1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各ウェルの測定値からサンプルのみの吸光度（</a:t>
          </a:r>
          <a:r>
            <a:rPr kumimoji="1" lang="en-US" altLang="ja-JP" sz="1400" b="1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D</a:t>
          </a:r>
          <a:r>
            <a:rPr kumimoji="1" lang="ja-JP" altLang="en-US" sz="1400" b="1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行）がひかれた補正値が計算されます。</a:t>
          </a:r>
        </a:p>
        <a:p>
          <a:r>
            <a:rPr kumimoji="1" lang="ja-JP" altLang="en-US" sz="1400" b="1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ここでは何もしません。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219075</xdr:colOff>
      <xdr:row>196</xdr:row>
      <xdr:rowOff>9525</xdr:rowOff>
    </xdr:from>
    <xdr:to>
      <xdr:col>24</xdr:col>
      <xdr:colOff>466725</xdr:colOff>
      <xdr:row>212</xdr:row>
      <xdr:rowOff>95250</xdr:rowOff>
    </xdr:to>
    <xdr:graphicFrame macro="">
      <xdr:nvGraphicFramePr>
        <xdr:cNvPr id="591951" name="グラフ 2"/>
        <xdr:cNvGraphicFramePr/>
      </xdr:nvGraphicFramePr>
      <xdr:xfrm>
        <a:off x="11620500" y="37499925"/>
        <a:ext cx="324802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</xdr:col>
      <xdr:colOff>600075</xdr:colOff>
      <xdr:row>196</xdr:row>
      <xdr:rowOff>9525</xdr:rowOff>
    </xdr:from>
    <xdr:to>
      <xdr:col>30</xdr:col>
      <xdr:colOff>228600</xdr:colOff>
      <xdr:row>212</xdr:row>
      <xdr:rowOff>95250</xdr:rowOff>
    </xdr:to>
    <xdr:graphicFrame macro="">
      <xdr:nvGraphicFramePr>
        <xdr:cNvPr id="591952" name="グラフ 3"/>
        <xdr:cNvGraphicFramePr/>
      </xdr:nvGraphicFramePr>
      <xdr:xfrm>
        <a:off x="15001875" y="37499925"/>
        <a:ext cx="3228975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19</xdr:col>
      <xdr:colOff>276225</xdr:colOff>
      <xdr:row>213</xdr:row>
      <xdr:rowOff>152400</xdr:rowOff>
    </xdr:from>
    <xdr:to>
      <xdr:col>24</xdr:col>
      <xdr:colOff>514350</xdr:colOff>
      <xdr:row>230</xdr:row>
      <xdr:rowOff>57150</xdr:rowOff>
    </xdr:to>
    <xdr:graphicFrame macro="">
      <xdr:nvGraphicFramePr>
        <xdr:cNvPr id="591953" name="グラフ 4"/>
        <xdr:cNvGraphicFramePr/>
      </xdr:nvGraphicFramePr>
      <xdr:xfrm>
        <a:off x="11677650" y="40881300"/>
        <a:ext cx="3238500" cy="3143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4</xdr:col>
      <xdr:colOff>600075</xdr:colOff>
      <xdr:row>1</xdr:row>
      <xdr:rowOff>0</xdr:rowOff>
    </xdr:from>
    <xdr:ext cx="2686050" cy="790575"/>
    <xdr:sp macro="" textlink="">
      <xdr:nvSpPr>
        <xdr:cNvPr id="6" name="テキスト ボックス 5"/>
        <xdr:cNvSpPr txBox="1"/>
      </xdr:nvSpPr>
      <xdr:spPr>
        <a:xfrm>
          <a:off x="3000375" y="276225"/>
          <a:ext cx="2686050" cy="790575"/>
        </a:xfrm>
        <a:prstGeom prst="rect">
          <a:avLst/>
        </a:prstGeom>
        <a:solidFill>
          <a:srgbClr val="F3DCDB"/>
        </a:solidFill>
        <a:ln>
          <a:solidFill>
            <a:schemeClr val="accent1">
              <a:lumMod val="20000"/>
              <a:lumOff val="8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 b="1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補正値の対数値を示しています</a:t>
          </a:r>
        </a:p>
        <a:p>
          <a:r>
            <a:rPr kumimoji="1" lang="ja-JP" altLang="en-US" sz="1400" b="1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ここでは何もしません。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22</xdr:row>
      <xdr:rowOff>0</xdr:rowOff>
    </xdr:from>
    <xdr:to>
      <xdr:col>5</xdr:col>
      <xdr:colOff>228600</xdr:colOff>
      <xdr:row>37</xdr:row>
      <xdr:rowOff>133350</xdr:rowOff>
    </xdr:to>
    <xdr:graphicFrame macro="">
      <xdr:nvGraphicFramePr>
        <xdr:cNvPr id="605238" name="グラフ 3"/>
        <xdr:cNvGraphicFramePr/>
      </xdr:nvGraphicFramePr>
      <xdr:xfrm>
        <a:off x="9525" y="4305300"/>
        <a:ext cx="340995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22</xdr:row>
      <xdr:rowOff>0</xdr:rowOff>
    </xdr:from>
    <xdr:to>
      <xdr:col>13</xdr:col>
      <xdr:colOff>219075</xdr:colOff>
      <xdr:row>38</xdr:row>
      <xdr:rowOff>19050</xdr:rowOff>
    </xdr:to>
    <xdr:graphicFrame macro="">
      <xdr:nvGraphicFramePr>
        <xdr:cNvPr id="605239" name="グラフ 4"/>
        <xdr:cNvGraphicFramePr/>
      </xdr:nvGraphicFramePr>
      <xdr:xfrm>
        <a:off x="5067300" y="4305300"/>
        <a:ext cx="3257550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0</xdr:colOff>
      <xdr:row>22</xdr:row>
      <xdr:rowOff>0</xdr:rowOff>
    </xdr:from>
    <xdr:to>
      <xdr:col>21</xdr:col>
      <xdr:colOff>219075</xdr:colOff>
      <xdr:row>38</xdr:row>
      <xdr:rowOff>19050</xdr:rowOff>
    </xdr:to>
    <xdr:graphicFrame macro="">
      <xdr:nvGraphicFramePr>
        <xdr:cNvPr id="605240" name="グラフ 5"/>
        <xdr:cNvGraphicFramePr/>
      </xdr:nvGraphicFramePr>
      <xdr:xfrm>
        <a:off x="9906000" y="4305300"/>
        <a:ext cx="3295650" cy="3048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600075</xdr:colOff>
      <xdr:row>51</xdr:row>
      <xdr:rowOff>133350</xdr:rowOff>
    </xdr:from>
    <xdr:ext cx="6600825" cy="609600"/>
    <xdr:sp macro="" textlink="">
      <xdr:nvSpPr>
        <xdr:cNvPr id="5" name="テキスト ボックス 4"/>
        <xdr:cNvSpPr txBox="1"/>
      </xdr:nvSpPr>
      <xdr:spPr>
        <a:xfrm>
          <a:off x="600075" y="9982200"/>
          <a:ext cx="6600825" cy="609600"/>
        </a:xfrm>
        <a:prstGeom prst="rect">
          <a:avLst/>
        </a:prstGeom>
        <a:solidFill>
          <a:srgbClr val="F3DCDB"/>
        </a:solidFill>
        <a:ln>
          <a:solidFill>
            <a:schemeClr val="accent1">
              <a:lumMod val="20000"/>
              <a:lumOff val="8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l-GR" altLang="ja-JP" sz="1100" b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α-</a:t>
          </a:r>
          <a:r>
            <a:rPr kumimoji="1" lang="ja-JP" altLang="en-US" sz="1100" b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トコフェロールの</a:t>
          </a:r>
          <a:r>
            <a:rPr kumimoji="1" lang="en-US" altLang="ja-JP" sz="1100" b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k</a:t>
          </a:r>
          <a:r>
            <a:rPr kumimoji="1" lang="en-US" altLang="ja-JP" sz="1100" b="0" baseline="-2500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Q</a:t>
          </a:r>
          <a:r>
            <a:rPr kumimoji="1" lang="ja-JP" altLang="en-US" sz="1100" b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に対する測定サンプルの</a:t>
          </a:r>
          <a:r>
            <a:rPr kumimoji="1" lang="en-US" altLang="ja-JP" sz="1100" b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k</a:t>
          </a:r>
          <a:r>
            <a:rPr kumimoji="1" lang="en-US" altLang="ja-JP" sz="1100" b="0" baseline="-2500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Q</a:t>
          </a:r>
          <a:r>
            <a:rPr kumimoji="1" lang="ja-JP" altLang="en-US" sz="1100" b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の比が算出されます。</a:t>
          </a:r>
        </a:p>
        <a:p>
          <a:r>
            <a:rPr kumimoji="1" lang="ja-JP" altLang="en-US" sz="1100" b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理論上、この値が半減期から計算された</a:t>
          </a:r>
          <a:r>
            <a:rPr kumimoji="1" lang="en-US" altLang="ja-JP" sz="1100" b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SOAC</a:t>
          </a:r>
          <a:r>
            <a:rPr kumimoji="1" lang="ja-JP" altLang="en-US" sz="1100" b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値と同じ値になるはずですので、比べてみてください。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42"/>
  <sheetViews>
    <sheetView showGridLines="0" tabSelected="1" zoomScale="90" zoomScaleNormal="90" workbookViewId="0" topLeftCell="A16">
      <selection activeCell="E47" sqref="E47"/>
    </sheetView>
  </sheetViews>
  <sheetFormatPr defaultColWidth="9.57421875" defaultRowHeight="14.25" customHeight="1"/>
  <cols>
    <col min="1" max="1" width="13.8515625" style="46" customWidth="1"/>
    <col min="2" max="2" width="4.00390625" style="46" customWidth="1"/>
    <col min="3" max="5" width="9.8515625" style="46" bestFit="1" customWidth="1"/>
    <col min="6" max="8" width="10.421875" style="46" bestFit="1" customWidth="1"/>
    <col min="9" max="10" width="9.57421875" style="46" customWidth="1"/>
    <col min="11" max="12" width="11.00390625" style="46" customWidth="1"/>
    <col min="13" max="16384" width="9.57421875" style="46" customWidth="1"/>
  </cols>
  <sheetData>
    <row r="1" spans="1:13" ht="14.45" customHeight="1" thickBot="1">
      <c r="A1" s="44" t="s">
        <v>113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s="54" customFormat="1" ht="14.45" customHeight="1" thickBot="1">
      <c r="A2" s="47"/>
      <c r="B2" s="48"/>
      <c r="C2" s="49">
        <v>1</v>
      </c>
      <c r="D2" s="49">
        <v>2</v>
      </c>
      <c r="E2" s="49">
        <v>3</v>
      </c>
      <c r="F2" s="49">
        <v>4</v>
      </c>
      <c r="G2" s="49">
        <v>5</v>
      </c>
      <c r="H2" s="49">
        <v>6</v>
      </c>
      <c r="I2" s="50"/>
      <c r="J2" s="51"/>
      <c r="K2" s="50"/>
      <c r="L2" s="52"/>
      <c r="M2" s="53"/>
    </row>
    <row r="3" spans="1:13" s="54" customFormat="1" ht="21" customHeight="1">
      <c r="A3" s="47"/>
      <c r="B3" s="112" t="s">
        <v>27</v>
      </c>
      <c r="C3" s="115" t="s">
        <v>28</v>
      </c>
      <c r="D3" s="104" t="s">
        <v>29</v>
      </c>
      <c r="E3" s="55" t="s">
        <v>25</v>
      </c>
      <c r="F3" s="55" t="s">
        <v>25</v>
      </c>
      <c r="G3" s="55" t="s">
        <v>25</v>
      </c>
      <c r="H3" s="55" t="s">
        <v>25</v>
      </c>
      <c r="I3" s="114"/>
      <c r="J3" s="115" t="s">
        <v>28</v>
      </c>
      <c r="K3" s="106" t="s">
        <v>106</v>
      </c>
      <c r="L3" s="107"/>
      <c r="M3" s="53"/>
    </row>
    <row r="4" spans="1:13" s="54" customFormat="1" ht="21" customHeight="1" thickBot="1">
      <c r="A4" s="47"/>
      <c r="B4" s="113"/>
      <c r="C4" s="116"/>
      <c r="D4" s="105"/>
      <c r="E4" s="56" t="s">
        <v>26</v>
      </c>
      <c r="F4" s="56" t="s">
        <v>30</v>
      </c>
      <c r="G4" s="56" t="s">
        <v>31</v>
      </c>
      <c r="H4" s="56" t="s">
        <v>115</v>
      </c>
      <c r="I4" s="114"/>
      <c r="J4" s="116"/>
      <c r="K4" s="106"/>
      <c r="L4" s="107"/>
      <c r="M4" s="53"/>
    </row>
    <row r="5" spans="1:13" s="54" customFormat="1" ht="21" customHeight="1">
      <c r="A5" s="47"/>
      <c r="B5" s="112" t="s">
        <v>28</v>
      </c>
      <c r="C5" s="55" t="s">
        <v>32</v>
      </c>
      <c r="D5" s="55" t="s">
        <v>32</v>
      </c>
      <c r="E5" s="55" t="s">
        <v>32</v>
      </c>
      <c r="F5" s="55" t="s">
        <v>32</v>
      </c>
      <c r="G5" s="104" t="s">
        <v>29</v>
      </c>
      <c r="H5" s="115" t="s">
        <v>28</v>
      </c>
      <c r="I5" s="114"/>
      <c r="J5" s="104" t="s">
        <v>29</v>
      </c>
      <c r="K5" s="106" t="s">
        <v>107</v>
      </c>
      <c r="L5" s="107"/>
      <c r="M5" s="53"/>
    </row>
    <row r="6" spans="1:13" s="54" customFormat="1" ht="21" customHeight="1" thickBot="1">
      <c r="A6" s="47"/>
      <c r="B6" s="113"/>
      <c r="C6" s="56" t="s">
        <v>115</v>
      </c>
      <c r="D6" s="56" t="s">
        <v>31</v>
      </c>
      <c r="E6" s="56" t="s">
        <v>33</v>
      </c>
      <c r="F6" s="56" t="s">
        <v>26</v>
      </c>
      <c r="G6" s="105"/>
      <c r="H6" s="116"/>
      <c r="I6" s="114"/>
      <c r="J6" s="105"/>
      <c r="K6" s="106" t="s">
        <v>34</v>
      </c>
      <c r="L6" s="107"/>
      <c r="M6" s="53"/>
    </row>
    <row r="7" spans="1:13" s="54" customFormat="1" ht="21" customHeight="1">
      <c r="A7" s="47"/>
      <c r="B7" s="112" t="s">
        <v>35</v>
      </c>
      <c r="C7" s="115" t="s">
        <v>28</v>
      </c>
      <c r="D7" s="104" t="s">
        <v>29</v>
      </c>
      <c r="E7" s="55" t="s">
        <v>36</v>
      </c>
      <c r="F7" s="55" t="s">
        <v>36</v>
      </c>
      <c r="G7" s="55" t="s">
        <v>36</v>
      </c>
      <c r="H7" s="55" t="s">
        <v>36</v>
      </c>
      <c r="I7" s="114"/>
      <c r="J7" s="118" t="s">
        <v>37</v>
      </c>
      <c r="K7" s="106" t="s">
        <v>116</v>
      </c>
      <c r="L7" s="107"/>
      <c r="M7" s="53"/>
    </row>
    <row r="8" spans="1:13" s="54" customFormat="1" ht="21" customHeight="1" thickBot="1">
      <c r="A8" s="47"/>
      <c r="B8" s="113"/>
      <c r="C8" s="116"/>
      <c r="D8" s="105"/>
      <c r="E8" s="56" t="s">
        <v>26</v>
      </c>
      <c r="F8" s="56" t="s">
        <v>33</v>
      </c>
      <c r="G8" s="56" t="s">
        <v>31</v>
      </c>
      <c r="H8" s="56" t="s">
        <v>115</v>
      </c>
      <c r="I8" s="114"/>
      <c r="J8" s="119"/>
      <c r="K8" s="106"/>
      <c r="L8" s="107"/>
      <c r="M8" s="53"/>
    </row>
    <row r="9" spans="1:13" s="54" customFormat="1" ht="21" customHeight="1">
      <c r="A9" s="47"/>
      <c r="B9" s="112" t="s">
        <v>38</v>
      </c>
      <c r="C9" s="112" t="s">
        <v>28</v>
      </c>
      <c r="D9" s="57" t="s">
        <v>36</v>
      </c>
      <c r="E9" s="57" t="s">
        <v>32</v>
      </c>
      <c r="F9" s="57" t="s">
        <v>25</v>
      </c>
      <c r="G9" s="112" t="s">
        <v>29</v>
      </c>
      <c r="H9" s="112" t="s">
        <v>28</v>
      </c>
      <c r="I9" s="114"/>
      <c r="J9" s="112" t="s">
        <v>105</v>
      </c>
      <c r="K9" s="106" t="s">
        <v>117</v>
      </c>
      <c r="L9" s="107"/>
      <c r="M9" s="53"/>
    </row>
    <row r="10" spans="1:13" s="54" customFormat="1" ht="21" customHeight="1" thickBot="1">
      <c r="A10" s="47"/>
      <c r="B10" s="113"/>
      <c r="C10" s="113"/>
      <c r="D10" s="58" t="s">
        <v>115</v>
      </c>
      <c r="E10" s="58" t="s">
        <v>115</v>
      </c>
      <c r="F10" s="58" t="s">
        <v>115</v>
      </c>
      <c r="G10" s="113"/>
      <c r="H10" s="113"/>
      <c r="I10" s="114"/>
      <c r="J10" s="113"/>
      <c r="K10" s="106"/>
      <c r="L10" s="107"/>
      <c r="M10" s="53"/>
    </row>
    <row r="11" spans="1:13" ht="14.45" customHeight="1">
      <c r="A11" s="44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</row>
    <row r="12" spans="1:13" ht="16.5" customHeight="1">
      <c r="A12" s="59" t="s">
        <v>43</v>
      </c>
      <c r="B12" s="108" t="s">
        <v>120</v>
      </c>
      <c r="C12" s="109"/>
      <c r="D12" s="110"/>
      <c r="E12" s="45"/>
      <c r="F12" s="45"/>
      <c r="G12" s="45"/>
      <c r="H12" s="45"/>
      <c r="I12" s="45"/>
      <c r="J12" s="45"/>
      <c r="K12" s="45"/>
      <c r="L12" s="45"/>
      <c r="M12" s="45"/>
    </row>
    <row r="13" spans="1:13" ht="16.5" customHeight="1">
      <c r="A13" s="59" t="s">
        <v>85</v>
      </c>
      <c r="B13" s="111" t="s">
        <v>121</v>
      </c>
      <c r="C13" s="111"/>
      <c r="D13" s="111"/>
      <c r="E13" s="45"/>
      <c r="F13" s="45"/>
      <c r="G13" s="45"/>
      <c r="H13" s="45"/>
      <c r="I13" s="45"/>
      <c r="J13" s="45"/>
      <c r="K13" s="45"/>
      <c r="L13" s="45"/>
      <c r="M13" s="45"/>
    </row>
    <row r="14" spans="1:13" ht="16.5" customHeight="1">
      <c r="A14" s="59" t="s">
        <v>86</v>
      </c>
      <c r="B14" s="111" t="s">
        <v>121</v>
      </c>
      <c r="C14" s="111"/>
      <c r="D14" s="111"/>
      <c r="E14" s="45"/>
      <c r="F14" s="45"/>
      <c r="G14" s="45"/>
      <c r="H14" s="45"/>
      <c r="I14" s="45"/>
      <c r="J14" s="45"/>
      <c r="K14" s="45"/>
      <c r="L14" s="45"/>
      <c r="M14" s="45"/>
    </row>
    <row r="15" spans="1:13" ht="16.5" customHeight="1">
      <c r="A15" s="59" t="s">
        <v>87</v>
      </c>
      <c r="B15" s="111" t="s">
        <v>121</v>
      </c>
      <c r="C15" s="111"/>
      <c r="D15" s="111"/>
      <c r="E15" s="45"/>
      <c r="F15" s="45"/>
      <c r="G15" s="45"/>
      <c r="H15" s="45"/>
      <c r="I15" s="45"/>
      <c r="J15" s="45"/>
      <c r="K15" s="45"/>
      <c r="L15" s="45"/>
      <c r="M15" s="45"/>
    </row>
    <row r="16" spans="1:13" ht="14.45" customHeight="1">
      <c r="A16" s="60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</row>
    <row r="17" spans="1:13" ht="14.45" customHeight="1">
      <c r="A17" s="61" t="s">
        <v>108</v>
      </c>
      <c r="B17" s="45"/>
      <c r="C17" s="62"/>
      <c r="D17" s="45"/>
      <c r="E17" s="45"/>
      <c r="F17" s="45"/>
      <c r="G17" s="45"/>
      <c r="H17" s="45"/>
      <c r="I17" s="45"/>
      <c r="J17" s="45"/>
      <c r="K17" s="45"/>
      <c r="L17" s="45"/>
      <c r="M17" s="45"/>
    </row>
    <row r="18" spans="1:13" ht="14.45" customHeight="1">
      <c r="A18" s="121"/>
      <c r="B18" s="122"/>
      <c r="C18" s="120" t="s">
        <v>108</v>
      </c>
      <c r="D18" s="120"/>
      <c r="F18" s="45"/>
      <c r="G18" s="45"/>
      <c r="H18" s="45"/>
      <c r="I18" s="45"/>
      <c r="J18" s="45"/>
      <c r="K18" s="45"/>
      <c r="L18" s="45"/>
      <c r="M18" s="45"/>
    </row>
    <row r="19" spans="1:13" ht="14.45" customHeight="1">
      <c r="A19" s="120" t="s">
        <v>39</v>
      </c>
      <c r="B19" s="120"/>
      <c r="C19" s="117" t="s">
        <v>122</v>
      </c>
      <c r="D19" s="117"/>
      <c r="F19" s="45"/>
      <c r="G19" s="45"/>
      <c r="H19" s="45"/>
      <c r="I19" s="45"/>
      <c r="J19" s="45"/>
      <c r="K19" s="45"/>
      <c r="L19" s="45"/>
      <c r="M19" s="45"/>
    </row>
    <row r="20" spans="1:13" ht="14.45" customHeight="1">
      <c r="A20" s="120" t="s">
        <v>32</v>
      </c>
      <c r="B20" s="120"/>
      <c r="C20" s="117" t="s">
        <v>123</v>
      </c>
      <c r="D20" s="117"/>
      <c r="F20" s="45"/>
      <c r="G20" s="45"/>
      <c r="H20" s="45"/>
      <c r="J20" s="45"/>
      <c r="K20" s="45"/>
      <c r="L20" s="45"/>
      <c r="M20" s="45"/>
    </row>
    <row r="21" spans="1:13" ht="14.45" customHeight="1">
      <c r="A21" s="120" t="s">
        <v>36</v>
      </c>
      <c r="B21" s="120"/>
      <c r="C21" s="117" t="s">
        <v>124</v>
      </c>
      <c r="D21" s="117"/>
      <c r="F21" s="45"/>
      <c r="G21" s="45"/>
      <c r="H21" s="45"/>
      <c r="J21" s="45"/>
      <c r="K21" s="45"/>
      <c r="L21" s="45"/>
      <c r="M21" s="45"/>
    </row>
    <row r="22" spans="4:13" ht="14.45" customHeight="1">
      <c r="D22" s="63"/>
      <c r="F22" s="45"/>
      <c r="G22" s="45"/>
      <c r="H22" s="45"/>
      <c r="I22" s="45"/>
      <c r="J22" s="45"/>
      <c r="K22" s="45"/>
      <c r="L22" s="45"/>
      <c r="M22" s="45"/>
    </row>
    <row r="23" spans="1:13" ht="14.45" customHeight="1">
      <c r="A23" s="61" t="s">
        <v>109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</row>
    <row r="24" spans="1:13" ht="14.45" customHeight="1">
      <c r="A24" s="64" t="s">
        <v>108</v>
      </c>
      <c r="B24" s="65"/>
      <c r="C24" s="66" t="s">
        <v>40</v>
      </c>
      <c r="D24" s="66" t="s">
        <v>41</v>
      </c>
      <c r="E24" s="67" t="s">
        <v>42</v>
      </c>
      <c r="F24" s="67" t="s">
        <v>92</v>
      </c>
      <c r="G24" s="67" t="s">
        <v>93</v>
      </c>
      <c r="H24" s="67" t="s">
        <v>94</v>
      </c>
      <c r="I24" s="68"/>
      <c r="K24" s="69"/>
      <c r="L24" s="69"/>
      <c r="M24" s="70"/>
    </row>
    <row r="25" spans="1:13" ht="14.45" customHeight="1">
      <c r="A25" s="71" t="s">
        <v>110</v>
      </c>
      <c r="B25" s="72"/>
      <c r="C25" s="89">
        <v>4</v>
      </c>
      <c r="D25" s="89">
        <v>5</v>
      </c>
      <c r="E25" s="89">
        <v>128</v>
      </c>
      <c r="F25" s="89">
        <v>1000.2</v>
      </c>
      <c r="G25" s="89">
        <v>1000.8</v>
      </c>
      <c r="H25" s="89">
        <v>1000.3</v>
      </c>
      <c r="I25" s="73"/>
      <c r="K25" s="69"/>
      <c r="L25" s="69"/>
      <c r="M25" s="70"/>
    </row>
    <row r="26" spans="1:13" ht="14.45" customHeight="1">
      <c r="A26" s="71" t="s">
        <v>111</v>
      </c>
      <c r="B26" s="72"/>
      <c r="C26" s="90">
        <v>10</v>
      </c>
      <c r="D26" s="90">
        <v>100</v>
      </c>
      <c r="E26" s="90">
        <v>200</v>
      </c>
      <c r="F26" s="90">
        <v>50</v>
      </c>
      <c r="G26" s="90">
        <v>50</v>
      </c>
      <c r="H26" s="90">
        <v>50</v>
      </c>
      <c r="I26" s="74"/>
      <c r="K26" s="69"/>
      <c r="L26" s="69"/>
      <c r="M26" s="70"/>
    </row>
    <row r="27" spans="1:13" ht="14.45" customHeight="1">
      <c r="A27" s="71" t="s">
        <v>112</v>
      </c>
      <c r="B27" s="72"/>
      <c r="C27" s="91">
        <v>246.26</v>
      </c>
      <c r="D27" s="91">
        <v>270.32</v>
      </c>
      <c r="E27" s="92">
        <v>430.79</v>
      </c>
      <c r="F27" s="93"/>
      <c r="G27" s="93"/>
      <c r="H27" s="93"/>
      <c r="I27" s="73"/>
      <c r="K27" s="69"/>
      <c r="L27" s="69"/>
      <c r="M27" s="70"/>
    </row>
    <row r="28" spans="1:13" ht="14.45" customHeight="1">
      <c r="A28" s="102" t="s">
        <v>95</v>
      </c>
      <c r="B28" s="103"/>
      <c r="C28" s="94"/>
      <c r="D28" s="94"/>
      <c r="E28" s="94"/>
      <c r="F28" s="95"/>
      <c r="G28" s="95"/>
      <c r="H28" s="95"/>
      <c r="I28" s="73"/>
      <c r="K28" s="69"/>
      <c r="L28" s="69"/>
      <c r="M28" s="70"/>
    </row>
    <row r="29" spans="1:13" ht="14.45" customHeight="1">
      <c r="A29" s="102" t="s">
        <v>96</v>
      </c>
      <c r="B29" s="103"/>
      <c r="C29" s="94"/>
      <c r="D29" s="94"/>
      <c r="E29" s="94"/>
      <c r="F29" s="95"/>
      <c r="G29" s="95"/>
      <c r="H29" s="95"/>
      <c r="I29" s="73"/>
      <c r="K29" s="69"/>
      <c r="L29" s="69"/>
      <c r="M29" s="70"/>
    </row>
    <row r="30" spans="1:13" ht="14.45" customHeight="1">
      <c r="A30" s="102" t="s">
        <v>97</v>
      </c>
      <c r="B30" s="103"/>
      <c r="C30" s="94"/>
      <c r="D30" s="94"/>
      <c r="E30" s="94"/>
      <c r="F30" s="95"/>
      <c r="G30" s="95"/>
      <c r="H30" s="95"/>
      <c r="I30" s="73"/>
      <c r="K30" s="69"/>
      <c r="L30" s="69"/>
      <c r="M30" s="70"/>
    </row>
    <row r="31" spans="1:9" ht="14.45" customHeight="1">
      <c r="A31" s="75" t="s">
        <v>114</v>
      </c>
      <c r="B31" s="76"/>
      <c r="C31" s="96">
        <f aca="true" t="shared" si="0" ref="C31:E31">C25/C26/C27/3</f>
        <v>0.0005414331736105472</v>
      </c>
      <c r="D31" s="96">
        <f t="shared" si="0"/>
        <v>6.165532208740258E-05</v>
      </c>
      <c r="E31" s="96">
        <f t="shared" si="0"/>
        <v>0.0004952142188382584</v>
      </c>
      <c r="F31" s="96">
        <f>IF(F28="",F25/F26/3,F30/F29)</f>
        <v>6.668</v>
      </c>
      <c r="G31" s="96">
        <f aca="true" t="shared" si="1" ref="G31:H31">IF(G28="",G25/G26/3,G30/G29)</f>
        <v>6.672</v>
      </c>
      <c r="H31" s="96">
        <f t="shared" si="1"/>
        <v>6.668666666666667</v>
      </c>
      <c r="I31" s="77"/>
    </row>
    <row r="34" ht="14.45" customHeight="1">
      <c r="F34" s="63"/>
    </row>
    <row r="42" ht="14.45" customHeight="1">
      <c r="M42" s="78"/>
    </row>
  </sheetData>
  <sheetProtection selectLockedCells="1"/>
  <mergeCells count="41">
    <mergeCell ref="I7:I8"/>
    <mergeCell ref="A19:B19"/>
    <mergeCell ref="A20:B20"/>
    <mergeCell ref="A21:B21"/>
    <mergeCell ref="A18:B18"/>
    <mergeCell ref="C18:D18"/>
    <mergeCell ref="C19:D19"/>
    <mergeCell ref="C20:D20"/>
    <mergeCell ref="B15:D15"/>
    <mergeCell ref="K3:L4"/>
    <mergeCell ref="J7:J8"/>
    <mergeCell ref="K7:L8"/>
    <mergeCell ref="B14:D14"/>
    <mergeCell ref="G5:G6"/>
    <mergeCell ref="B9:B10"/>
    <mergeCell ref="C9:C10"/>
    <mergeCell ref="D7:D8"/>
    <mergeCell ref="B5:B6"/>
    <mergeCell ref="I3:I4"/>
    <mergeCell ref="J3:J4"/>
    <mergeCell ref="B3:B4"/>
    <mergeCell ref="C3:C4"/>
    <mergeCell ref="D3:D4"/>
    <mergeCell ref="K6:L6"/>
    <mergeCell ref="I5:I6"/>
    <mergeCell ref="A28:B28"/>
    <mergeCell ref="A29:B29"/>
    <mergeCell ref="A30:B30"/>
    <mergeCell ref="J5:J6"/>
    <mergeCell ref="K5:L5"/>
    <mergeCell ref="B12:D12"/>
    <mergeCell ref="B13:D13"/>
    <mergeCell ref="G9:G10"/>
    <mergeCell ref="H9:H10"/>
    <mergeCell ref="I9:I10"/>
    <mergeCell ref="H5:H6"/>
    <mergeCell ref="B7:B8"/>
    <mergeCell ref="C7:C8"/>
    <mergeCell ref="C21:D21"/>
    <mergeCell ref="J9:J10"/>
    <mergeCell ref="K9:L10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3:Y247"/>
  <sheetViews>
    <sheetView zoomScale="50" zoomScaleNormal="50" workbookViewId="0" topLeftCell="A1">
      <selection activeCell="L45" sqref="L45"/>
    </sheetView>
  </sheetViews>
  <sheetFormatPr defaultColWidth="9.140625" defaultRowHeight="15"/>
  <cols>
    <col min="1" max="16384" width="9.00390625" style="79" customWidth="1"/>
  </cols>
  <sheetData>
    <row r="3" ht="18.75">
      <c r="J3" s="80"/>
    </row>
    <row r="5" ht="18.75">
      <c r="A5" s="79" t="s">
        <v>0</v>
      </c>
    </row>
    <row r="6" spans="2:25" ht="15">
      <c r="B6" s="79" t="s">
        <v>1</v>
      </c>
      <c r="C6" s="79" t="s">
        <v>2</v>
      </c>
      <c r="D6" s="79" t="s">
        <v>3</v>
      </c>
      <c r="E6" s="79" t="s">
        <v>4</v>
      </c>
      <c r="F6" s="79" t="s">
        <v>5</v>
      </c>
      <c r="G6" s="79" t="s">
        <v>6</v>
      </c>
      <c r="H6" s="79" t="s">
        <v>7</v>
      </c>
      <c r="I6" s="79" t="s">
        <v>8</v>
      </c>
      <c r="J6" s="79" t="s">
        <v>9</v>
      </c>
      <c r="K6" s="79" t="s">
        <v>10</v>
      </c>
      <c r="L6" s="79" t="s">
        <v>11</v>
      </c>
      <c r="M6" s="79" t="s">
        <v>12</v>
      </c>
      <c r="N6" s="79" t="s">
        <v>13</v>
      </c>
      <c r="O6" s="79" t="s">
        <v>14</v>
      </c>
      <c r="P6" s="79" t="s">
        <v>15</v>
      </c>
      <c r="Q6" s="79" t="s">
        <v>16</v>
      </c>
      <c r="R6" s="79" t="s">
        <v>17</v>
      </c>
      <c r="S6" s="79" t="s">
        <v>18</v>
      </c>
      <c r="T6" s="79" t="s">
        <v>19</v>
      </c>
      <c r="U6" s="79" t="s">
        <v>20</v>
      </c>
      <c r="V6" s="79" t="s">
        <v>21</v>
      </c>
      <c r="W6" s="79" t="s">
        <v>22</v>
      </c>
      <c r="X6" s="79" t="s">
        <v>23</v>
      </c>
      <c r="Y6" s="79" t="s">
        <v>24</v>
      </c>
    </row>
    <row r="7" spans="1:25" ht="15">
      <c r="A7" s="79">
        <v>0</v>
      </c>
      <c r="B7" s="101">
        <v>0.788</v>
      </c>
      <c r="C7" s="81">
        <v>0.848</v>
      </c>
      <c r="D7" s="81">
        <v>0.91</v>
      </c>
      <c r="E7" s="81">
        <v>0.953</v>
      </c>
      <c r="F7" s="81">
        <v>1.078</v>
      </c>
      <c r="G7" s="81">
        <v>1.243</v>
      </c>
      <c r="H7" s="81">
        <v>1.224</v>
      </c>
      <c r="I7" s="81">
        <v>1.08</v>
      </c>
      <c r="J7" s="81">
        <v>0.957</v>
      </c>
      <c r="K7" s="81">
        <v>0.921</v>
      </c>
      <c r="L7" s="81">
        <v>0.859</v>
      </c>
      <c r="M7" s="81">
        <v>0.794</v>
      </c>
      <c r="N7" s="81">
        <v>0.774</v>
      </c>
      <c r="O7" s="81">
        <v>0.844</v>
      </c>
      <c r="P7" s="81">
        <v>0.898</v>
      </c>
      <c r="Q7" s="81">
        <v>0.934</v>
      </c>
      <c r="R7" s="81">
        <v>1.012</v>
      </c>
      <c r="S7" s="81">
        <v>1.154</v>
      </c>
      <c r="T7" s="81">
        <v>0.068</v>
      </c>
      <c r="U7" s="81">
        <v>0.321</v>
      </c>
      <c r="V7" s="81">
        <v>0.382</v>
      </c>
      <c r="W7" s="81">
        <v>0.413</v>
      </c>
      <c r="X7" s="81">
        <v>0.07</v>
      </c>
      <c r="Y7" s="81">
        <v>0.075</v>
      </c>
    </row>
    <row r="8" spans="1:25" ht="15">
      <c r="A8" s="79">
        <v>30</v>
      </c>
      <c r="B8" s="81">
        <v>0.786</v>
      </c>
      <c r="C8" s="81">
        <v>0.842</v>
      </c>
      <c r="D8" s="81">
        <v>0.911</v>
      </c>
      <c r="E8" s="81">
        <v>0.951</v>
      </c>
      <c r="F8" s="81">
        <v>1.078</v>
      </c>
      <c r="G8" s="81">
        <v>1.244</v>
      </c>
      <c r="H8" s="81">
        <v>1.225</v>
      </c>
      <c r="I8" s="81">
        <v>1.081</v>
      </c>
      <c r="J8" s="81">
        <v>0.957</v>
      </c>
      <c r="K8" s="81">
        <v>0.919</v>
      </c>
      <c r="L8" s="81">
        <v>0.858</v>
      </c>
      <c r="M8" s="81">
        <v>0.798</v>
      </c>
      <c r="N8" s="81">
        <v>0.773</v>
      </c>
      <c r="O8" s="81">
        <v>0.845</v>
      </c>
      <c r="P8" s="81">
        <v>0.902</v>
      </c>
      <c r="Q8" s="81">
        <v>0.939</v>
      </c>
      <c r="R8" s="81">
        <v>1.012</v>
      </c>
      <c r="S8" s="81">
        <v>1.155</v>
      </c>
      <c r="T8" s="81">
        <v>0.067</v>
      </c>
      <c r="U8" s="81">
        <v>0.321</v>
      </c>
      <c r="V8" s="81">
        <v>0.383</v>
      </c>
      <c r="W8" s="81">
        <v>0.415</v>
      </c>
      <c r="X8" s="81">
        <v>0.071</v>
      </c>
      <c r="Y8" s="81">
        <v>0.075</v>
      </c>
    </row>
    <row r="9" spans="1:25" ht="15">
      <c r="A9" s="79">
        <v>60</v>
      </c>
      <c r="B9" s="81">
        <v>0.782</v>
      </c>
      <c r="C9" s="81">
        <v>0.837</v>
      </c>
      <c r="D9" s="81">
        <v>0.911</v>
      </c>
      <c r="E9" s="81">
        <v>0.944</v>
      </c>
      <c r="F9" s="81">
        <v>1.077</v>
      </c>
      <c r="G9" s="81">
        <v>1.248</v>
      </c>
      <c r="H9" s="81">
        <v>1.227</v>
      </c>
      <c r="I9" s="81">
        <v>1.076</v>
      </c>
      <c r="J9" s="81">
        <v>0.951</v>
      </c>
      <c r="K9" s="81">
        <v>0.912</v>
      </c>
      <c r="L9" s="81">
        <v>0.857</v>
      </c>
      <c r="M9" s="81">
        <v>0.797</v>
      </c>
      <c r="N9" s="81">
        <v>0.773</v>
      </c>
      <c r="O9" s="81">
        <v>0.843</v>
      </c>
      <c r="P9" s="81">
        <v>0.905</v>
      </c>
      <c r="Q9" s="81">
        <v>0.931</v>
      </c>
      <c r="R9" s="81">
        <v>1.006</v>
      </c>
      <c r="S9" s="81">
        <v>1.152</v>
      </c>
      <c r="T9" s="81">
        <v>0.067</v>
      </c>
      <c r="U9" s="81">
        <v>0.321</v>
      </c>
      <c r="V9" s="81">
        <v>0.384</v>
      </c>
      <c r="W9" s="81">
        <v>0.416</v>
      </c>
      <c r="X9" s="81">
        <v>0.071</v>
      </c>
      <c r="Y9" s="81">
        <v>0.075</v>
      </c>
    </row>
    <row r="10" spans="1:25" ht="15">
      <c r="A10" s="79">
        <v>90</v>
      </c>
      <c r="B10" s="81">
        <v>0.783</v>
      </c>
      <c r="C10" s="81">
        <v>0.834</v>
      </c>
      <c r="D10" s="81">
        <v>0.91</v>
      </c>
      <c r="E10" s="81">
        <v>0.941</v>
      </c>
      <c r="F10" s="81">
        <v>1.08</v>
      </c>
      <c r="G10" s="81">
        <v>1.249</v>
      </c>
      <c r="H10" s="81">
        <v>1.224</v>
      </c>
      <c r="I10" s="81">
        <v>1.075</v>
      </c>
      <c r="J10" s="81">
        <v>0.95</v>
      </c>
      <c r="K10" s="81">
        <v>0.91</v>
      </c>
      <c r="L10" s="81">
        <v>0.855</v>
      </c>
      <c r="M10" s="81">
        <v>0.798</v>
      </c>
      <c r="N10" s="81">
        <v>0.774</v>
      </c>
      <c r="O10" s="81">
        <v>0.846</v>
      </c>
      <c r="P10" s="81">
        <v>0.898</v>
      </c>
      <c r="Q10" s="81">
        <v>0.928</v>
      </c>
      <c r="R10" s="81">
        <v>1.005</v>
      </c>
      <c r="S10" s="81">
        <v>1.152</v>
      </c>
      <c r="T10" s="81">
        <v>0.068</v>
      </c>
      <c r="U10" s="81">
        <v>0.321</v>
      </c>
      <c r="V10" s="81">
        <v>0.383</v>
      </c>
      <c r="W10" s="81">
        <v>0.416</v>
      </c>
      <c r="X10" s="81">
        <v>0.071</v>
      </c>
      <c r="Y10" s="81">
        <v>0.075</v>
      </c>
    </row>
    <row r="11" spans="1:25" ht="15">
      <c r="A11" s="79">
        <v>120</v>
      </c>
      <c r="B11" s="81">
        <v>0.782</v>
      </c>
      <c r="C11" s="81">
        <v>0.833</v>
      </c>
      <c r="D11" s="81">
        <v>0.908</v>
      </c>
      <c r="E11" s="81">
        <v>0.943</v>
      </c>
      <c r="F11" s="81">
        <v>1.081</v>
      </c>
      <c r="G11" s="81">
        <v>1.251</v>
      </c>
      <c r="H11" s="81">
        <v>1.213</v>
      </c>
      <c r="I11" s="81">
        <v>1.066</v>
      </c>
      <c r="J11" s="81">
        <v>0.949</v>
      </c>
      <c r="K11" s="81">
        <v>0.908</v>
      </c>
      <c r="L11" s="81">
        <v>0.853</v>
      </c>
      <c r="M11" s="81">
        <v>0.798</v>
      </c>
      <c r="N11" s="81">
        <v>0.775</v>
      </c>
      <c r="O11" s="81">
        <v>0.844</v>
      </c>
      <c r="P11" s="81">
        <v>0.895</v>
      </c>
      <c r="Q11" s="81">
        <v>0.928</v>
      </c>
      <c r="R11" s="81">
        <v>1.002</v>
      </c>
      <c r="S11" s="81">
        <v>1.153</v>
      </c>
      <c r="T11" s="81">
        <v>0.068</v>
      </c>
      <c r="U11" s="81">
        <v>0.321</v>
      </c>
      <c r="V11" s="81">
        <v>0.382</v>
      </c>
      <c r="W11" s="81">
        <v>0.417</v>
      </c>
      <c r="X11" s="81">
        <v>0.072</v>
      </c>
      <c r="Y11" s="81">
        <v>0.075</v>
      </c>
    </row>
    <row r="12" spans="1:25" ht="15">
      <c r="A12" s="79">
        <v>150</v>
      </c>
      <c r="B12" s="81">
        <v>0.785</v>
      </c>
      <c r="C12" s="81">
        <v>0.833</v>
      </c>
      <c r="D12" s="81">
        <v>0.905</v>
      </c>
      <c r="E12" s="81">
        <v>0.941</v>
      </c>
      <c r="F12" s="81">
        <v>1.079</v>
      </c>
      <c r="G12" s="81">
        <v>1.248</v>
      </c>
      <c r="H12" s="81">
        <v>1.214</v>
      </c>
      <c r="I12" s="81">
        <v>1.068</v>
      </c>
      <c r="J12" s="81">
        <v>0.949</v>
      </c>
      <c r="K12" s="81">
        <v>0.908</v>
      </c>
      <c r="L12" s="81">
        <v>0.852</v>
      </c>
      <c r="M12" s="81">
        <v>0.797</v>
      </c>
      <c r="N12" s="81">
        <v>0.774</v>
      </c>
      <c r="O12" s="81">
        <v>0.843</v>
      </c>
      <c r="P12" s="81">
        <v>0.893</v>
      </c>
      <c r="Q12" s="81">
        <v>0.927</v>
      </c>
      <c r="R12" s="81">
        <v>1.004</v>
      </c>
      <c r="S12" s="81">
        <v>1.153</v>
      </c>
      <c r="T12" s="81">
        <v>0.068</v>
      </c>
      <c r="U12" s="81">
        <v>0.32</v>
      </c>
      <c r="V12" s="81">
        <v>0.382</v>
      </c>
      <c r="W12" s="81">
        <v>0.416</v>
      </c>
      <c r="X12" s="81">
        <v>0.072</v>
      </c>
      <c r="Y12" s="81">
        <v>0.076</v>
      </c>
    </row>
    <row r="13" spans="1:25" ht="15">
      <c r="A13" s="79">
        <v>180</v>
      </c>
      <c r="B13" s="81">
        <v>0.775</v>
      </c>
      <c r="C13" s="81">
        <v>0.832</v>
      </c>
      <c r="D13" s="81">
        <v>0.904</v>
      </c>
      <c r="E13" s="81">
        <v>0.94</v>
      </c>
      <c r="F13" s="81">
        <v>1.079</v>
      </c>
      <c r="G13" s="81">
        <v>1.25</v>
      </c>
      <c r="H13" s="81">
        <v>1.212</v>
      </c>
      <c r="I13" s="81">
        <v>1.066</v>
      </c>
      <c r="J13" s="81">
        <v>0.949</v>
      </c>
      <c r="K13" s="81">
        <v>0.907</v>
      </c>
      <c r="L13" s="81">
        <v>0.851</v>
      </c>
      <c r="M13" s="81">
        <v>0.796</v>
      </c>
      <c r="N13" s="81">
        <v>0.774</v>
      </c>
      <c r="O13" s="81">
        <v>0.841</v>
      </c>
      <c r="P13" s="81">
        <v>0.894</v>
      </c>
      <c r="Q13" s="81">
        <v>0.929</v>
      </c>
      <c r="R13" s="81">
        <v>1.004</v>
      </c>
      <c r="S13" s="81">
        <v>1.151</v>
      </c>
      <c r="T13" s="81">
        <v>0.068</v>
      </c>
      <c r="U13" s="81">
        <v>0.319</v>
      </c>
      <c r="V13" s="81">
        <v>0.382</v>
      </c>
      <c r="W13" s="81">
        <v>0.417</v>
      </c>
      <c r="X13" s="81">
        <v>0.071</v>
      </c>
      <c r="Y13" s="81">
        <v>0.075</v>
      </c>
    </row>
    <row r="14" spans="1:25" ht="15">
      <c r="A14" s="79">
        <v>210</v>
      </c>
      <c r="B14" s="81">
        <v>0.771</v>
      </c>
      <c r="C14" s="81">
        <v>0.83</v>
      </c>
      <c r="D14" s="81">
        <v>0.901</v>
      </c>
      <c r="E14" s="81">
        <v>0.937</v>
      </c>
      <c r="F14" s="81">
        <v>1.077</v>
      </c>
      <c r="G14" s="81">
        <v>1.246</v>
      </c>
      <c r="H14" s="81">
        <v>1.219</v>
      </c>
      <c r="I14" s="81">
        <v>1.067</v>
      </c>
      <c r="J14" s="81">
        <v>0.948</v>
      </c>
      <c r="K14" s="81">
        <v>0.906</v>
      </c>
      <c r="L14" s="81">
        <v>0.851</v>
      </c>
      <c r="M14" s="81">
        <v>0.795</v>
      </c>
      <c r="N14" s="81">
        <v>0.772</v>
      </c>
      <c r="O14" s="81">
        <v>0.838</v>
      </c>
      <c r="P14" s="81">
        <v>0.891</v>
      </c>
      <c r="Q14" s="81">
        <v>0.928</v>
      </c>
      <c r="R14" s="81">
        <v>1.002</v>
      </c>
      <c r="S14" s="81">
        <v>1.15</v>
      </c>
      <c r="T14" s="81">
        <v>0.068</v>
      </c>
      <c r="U14" s="81">
        <v>0.319</v>
      </c>
      <c r="V14" s="81">
        <v>0.382</v>
      </c>
      <c r="W14" s="81">
        <v>0.417</v>
      </c>
      <c r="X14" s="81">
        <v>0.071</v>
      </c>
      <c r="Y14" s="81">
        <v>0.076</v>
      </c>
    </row>
    <row r="15" spans="1:25" ht="15">
      <c r="A15" s="79">
        <v>240</v>
      </c>
      <c r="B15" s="81">
        <v>0.772</v>
      </c>
      <c r="C15" s="81">
        <v>0.828</v>
      </c>
      <c r="D15" s="81">
        <v>0.899</v>
      </c>
      <c r="E15" s="81">
        <v>0.937</v>
      </c>
      <c r="F15" s="81">
        <v>1.078</v>
      </c>
      <c r="G15" s="81">
        <v>1.249</v>
      </c>
      <c r="H15" s="81">
        <v>1.211</v>
      </c>
      <c r="I15" s="81">
        <v>1.066</v>
      </c>
      <c r="J15" s="81">
        <v>0.948</v>
      </c>
      <c r="K15" s="81">
        <v>0.905</v>
      </c>
      <c r="L15" s="81">
        <v>0.85</v>
      </c>
      <c r="M15" s="81">
        <v>0.794</v>
      </c>
      <c r="N15" s="81">
        <v>0.771</v>
      </c>
      <c r="O15" s="81">
        <v>0.84</v>
      </c>
      <c r="P15" s="81">
        <v>0.89</v>
      </c>
      <c r="Q15" s="81">
        <v>0.926</v>
      </c>
      <c r="R15" s="81">
        <v>1.002</v>
      </c>
      <c r="S15" s="81">
        <v>1.149</v>
      </c>
      <c r="T15" s="81">
        <v>0.068</v>
      </c>
      <c r="U15" s="81">
        <v>0.319</v>
      </c>
      <c r="V15" s="81">
        <v>0.382</v>
      </c>
      <c r="W15" s="81">
        <v>0.418</v>
      </c>
      <c r="X15" s="81">
        <v>0.071</v>
      </c>
      <c r="Y15" s="81">
        <v>0.076</v>
      </c>
    </row>
    <row r="16" spans="1:25" ht="15">
      <c r="A16" s="79">
        <v>270</v>
      </c>
      <c r="B16" s="81">
        <v>0.771</v>
      </c>
      <c r="C16" s="81">
        <v>0.827</v>
      </c>
      <c r="D16" s="81">
        <v>0.898</v>
      </c>
      <c r="E16" s="81">
        <v>0.938</v>
      </c>
      <c r="F16" s="81">
        <v>1.079</v>
      </c>
      <c r="G16" s="81">
        <v>1.249</v>
      </c>
      <c r="H16" s="81">
        <v>1.21</v>
      </c>
      <c r="I16" s="81">
        <v>1.064</v>
      </c>
      <c r="J16" s="81">
        <v>0.947</v>
      </c>
      <c r="K16" s="81">
        <v>0.903</v>
      </c>
      <c r="L16" s="81">
        <v>0.848</v>
      </c>
      <c r="M16" s="81">
        <v>0.795</v>
      </c>
      <c r="N16" s="81">
        <v>0.771</v>
      </c>
      <c r="O16" s="81">
        <v>0.839</v>
      </c>
      <c r="P16" s="81">
        <v>0.89</v>
      </c>
      <c r="Q16" s="81">
        <v>0.925</v>
      </c>
      <c r="R16" s="81">
        <v>1.001</v>
      </c>
      <c r="S16" s="81">
        <v>1.149</v>
      </c>
      <c r="T16" s="81">
        <v>0.068</v>
      </c>
      <c r="U16" s="81">
        <v>0.319</v>
      </c>
      <c r="V16" s="81">
        <v>0.383</v>
      </c>
      <c r="W16" s="81">
        <v>0.418</v>
      </c>
      <c r="X16" s="81">
        <v>0.071</v>
      </c>
      <c r="Y16" s="81">
        <v>0.076</v>
      </c>
    </row>
    <row r="17" spans="1:25" ht="15">
      <c r="A17" s="79">
        <v>300</v>
      </c>
      <c r="B17" s="81">
        <v>0.77</v>
      </c>
      <c r="C17" s="81">
        <v>0.825</v>
      </c>
      <c r="D17" s="81">
        <v>0.895</v>
      </c>
      <c r="E17" s="81">
        <v>0.935</v>
      </c>
      <c r="F17" s="81">
        <v>1.076</v>
      </c>
      <c r="G17" s="81">
        <v>1.247</v>
      </c>
      <c r="H17" s="81">
        <v>1.208</v>
      </c>
      <c r="I17" s="81">
        <v>1.066</v>
      </c>
      <c r="J17" s="81">
        <v>0.946</v>
      </c>
      <c r="K17" s="81">
        <v>0.903</v>
      </c>
      <c r="L17" s="81">
        <v>0.848</v>
      </c>
      <c r="M17" s="81">
        <v>0.792</v>
      </c>
      <c r="N17" s="81">
        <v>0.769</v>
      </c>
      <c r="O17" s="81">
        <v>0.837</v>
      </c>
      <c r="P17" s="81">
        <v>0.888</v>
      </c>
      <c r="Q17" s="81">
        <v>0.924</v>
      </c>
      <c r="R17" s="81">
        <v>1.001</v>
      </c>
      <c r="S17" s="81">
        <v>1.149</v>
      </c>
      <c r="T17" s="81">
        <v>0.068</v>
      </c>
      <c r="U17" s="81">
        <v>0.319</v>
      </c>
      <c r="V17" s="81">
        <v>0.383</v>
      </c>
      <c r="W17" s="81">
        <v>0.418</v>
      </c>
      <c r="X17" s="81">
        <v>0.071</v>
      </c>
      <c r="Y17" s="81">
        <v>0.076</v>
      </c>
    </row>
    <row r="18" spans="1:25" ht="15">
      <c r="A18" s="79">
        <v>330</v>
      </c>
      <c r="B18" s="81">
        <v>0.769</v>
      </c>
      <c r="C18" s="81">
        <v>0.826</v>
      </c>
      <c r="D18" s="81">
        <v>0.893</v>
      </c>
      <c r="E18" s="81">
        <v>0.935</v>
      </c>
      <c r="F18" s="81">
        <v>1.076</v>
      </c>
      <c r="G18" s="81">
        <v>1.248</v>
      </c>
      <c r="H18" s="81">
        <v>1.204</v>
      </c>
      <c r="I18" s="81">
        <v>1.063</v>
      </c>
      <c r="J18" s="81">
        <v>0.946</v>
      </c>
      <c r="K18" s="81">
        <v>0.902</v>
      </c>
      <c r="L18" s="81">
        <v>0.847</v>
      </c>
      <c r="M18" s="81">
        <v>0.791</v>
      </c>
      <c r="N18" s="81">
        <v>0.767</v>
      </c>
      <c r="O18" s="81">
        <v>0.837</v>
      </c>
      <c r="P18" s="81">
        <v>0.888</v>
      </c>
      <c r="Q18" s="81">
        <v>0.922</v>
      </c>
      <c r="R18" s="81">
        <v>1</v>
      </c>
      <c r="S18" s="81">
        <v>1.148</v>
      </c>
      <c r="T18" s="81">
        <v>0.068</v>
      </c>
      <c r="U18" s="81">
        <v>0.32</v>
      </c>
      <c r="V18" s="81">
        <v>0.383</v>
      </c>
      <c r="W18" s="81">
        <v>0.418</v>
      </c>
      <c r="X18" s="81">
        <v>0.071</v>
      </c>
      <c r="Y18" s="81">
        <v>0.076</v>
      </c>
    </row>
    <row r="19" spans="1:25" ht="15">
      <c r="A19" s="79">
        <v>360</v>
      </c>
      <c r="B19" s="81">
        <v>0.767</v>
      </c>
      <c r="C19" s="81">
        <v>0.824</v>
      </c>
      <c r="D19" s="81">
        <v>0.892</v>
      </c>
      <c r="E19" s="81">
        <v>0.935</v>
      </c>
      <c r="F19" s="81">
        <v>1.077</v>
      </c>
      <c r="G19" s="81">
        <v>1.248</v>
      </c>
      <c r="H19" s="81">
        <v>1.202</v>
      </c>
      <c r="I19" s="81">
        <v>1.062</v>
      </c>
      <c r="J19" s="81">
        <v>0.945</v>
      </c>
      <c r="K19" s="81">
        <v>0.901</v>
      </c>
      <c r="L19" s="81">
        <v>0.846</v>
      </c>
      <c r="M19" s="81">
        <v>0.791</v>
      </c>
      <c r="N19" s="81">
        <v>0.766</v>
      </c>
      <c r="O19" s="81">
        <v>0.837</v>
      </c>
      <c r="P19" s="81">
        <v>0.888</v>
      </c>
      <c r="Q19" s="81">
        <v>0.924</v>
      </c>
      <c r="R19" s="81">
        <v>1.002</v>
      </c>
      <c r="S19" s="81">
        <v>1.147</v>
      </c>
      <c r="T19" s="81">
        <v>0.068</v>
      </c>
      <c r="U19" s="81">
        <v>0.32</v>
      </c>
      <c r="V19" s="81">
        <v>0.383</v>
      </c>
      <c r="W19" s="81">
        <v>0.419</v>
      </c>
      <c r="X19" s="81">
        <v>0.071</v>
      </c>
      <c r="Y19" s="81">
        <v>0.076</v>
      </c>
    </row>
    <row r="20" spans="1:25" ht="15">
      <c r="A20" s="79">
        <v>390</v>
      </c>
      <c r="B20" s="81">
        <v>0.766</v>
      </c>
      <c r="C20" s="81">
        <v>0.822</v>
      </c>
      <c r="D20" s="81">
        <v>0.889</v>
      </c>
      <c r="E20" s="81">
        <v>0.933</v>
      </c>
      <c r="F20" s="81">
        <v>1.074</v>
      </c>
      <c r="G20" s="81">
        <v>1.244</v>
      </c>
      <c r="H20" s="81">
        <v>1.199</v>
      </c>
      <c r="I20" s="81">
        <v>1.063</v>
      </c>
      <c r="J20" s="81">
        <v>0.944</v>
      </c>
      <c r="K20" s="81">
        <v>0.901</v>
      </c>
      <c r="L20" s="81">
        <v>0.845</v>
      </c>
      <c r="M20" s="81">
        <v>0.789</v>
      </c>
      <c r="N20" s="81">
        <v>0.764</v>
      </c>
      <c r="O20" s="81">
        <v>0.835</v>
      </c>
      <c r="P20" s="81">
        <v>0.886</v>
      </c>
      <c r="Q20" s="81">
        <v>0.922</v>
      </c>
      <c r="R20" s="81">
        <v>0.999</v>
      </c>
      <c r="S20" s="81">
        <v>1.146</v>
      </c>
      <c r="T20" s="81">
        <v>0.068</v>
      </c>
      <c r="U20" s="81">
        <v>0.32</v>
      </c>
      <c r="V20" s="81">
        <v>0.384</v>
      </c>
      <c r="W20" s="81">
        <v>0.419</v>
      </c>
      <c r="X20" s="81">
        <v>0.071</v>
      </c>
      <c r="Y20" s="81">
        <v>0.076</v>
      </c>
    </row>
    <row r="21" spans="1:25" ht="15">
      <c r="A21" s="79">
        <v>420</v>
      </c>
      <c r="B21" s="81">
        <v>0.764</v>
      </c>
      <c r="C21" s="81">
        <v>0.821</v>
      </c>
      <c r="D21" s="81">
        <v>0.888</v>
      </c>
      <c r="E21" s="81">
        <v>0.933</v>
      </c>
      <c r="F21" s="81">
        <v>1.075</v>
      </c>
      <c r="G21" s="81">
        <v>1.245</v>
      </c>
      <c r="H21" s="81">
        <v>1.196</v>
      </c>
      <c r="I21" s="81">
        <v>1.062</v>
      </c>
      <c r="J21" s="81">
        <v>0.943</v>
      </c>
      <c r="K21" s="81">
        <v>0.899</v>
      </c>
      <c r="L21" s="81">
        <v>0.845</v>
      </c>
      <c r="M21" s="81">
        <v>0.787</v>
      </c>
      <c r="N21" s="81">
        <v>0.762</v>
      </c>
      <c r="O21" s="81">
        <v>0.834</v>
      </c>
      <c r="P21" s="81">
        <v>0.886</v>
      </c>
      <c r="Q21" s="81">
        <v>0.921</v>
      </c>
      <c r="R21" s="81">
        <v>0.999</v>
      </c>
      <c r="S21" s="81">
        <v>1.144</v>
      </c>
      <c r="T21" s="81">
        <v>0.068</v>
      </c>
      <c r="U21" s="81">
        <v>0.321</v>
      </c>
      <c r="V21" s="81">
        <v>0.383</v>
      </c>
      <c r="W21" s="81">
        <v>0.419</v>
      </c>
      <c r="X21" s="81">
        <v>0.071</v>
      </c>
      <c r="Y21" s="81">
        <v>0.076</v>
      </c>
    </row>
    <row r="22" spans="1:25" ht="15">
      <c r="A22" s="79">
        <v>450</v>
      </c>
      <c r="B22" s="81">
        <v>0.763</v>
      </c>
      <c r="C22" s="81">
        <v>0.821</v>
      </c>
      <c r="D22" s="81">
        <v>0.888</v>
      </c>
      <c r="E22" s="81">
        <v>0.932</v>
      </c>
      <c r="F22" s="81">
        <v>1.073</v>
      </c>
      <c r="G22" s="81">
        <v>1.246</v>
      </c>
      <c r="H22" s="81">
        <v>1.193</v>
      </c>
      <c r="I22" s="81">
        <v>1.061</v>
      </c>
      <c r="J22" s="81">
        <v>0.942</v>
      </c>
      <c r="K22" s="81">
        <v>0.897</v>
      </c>
      <c r="L22" s="81">
        <v>0.844</v>
      </c>
      <c r="M22" s="81">
        <v>0.787</v>
      </c>
      <c r="N22" s="81">
        <v>0.762</v>
      </c>
      <c r="O22" s="81">
        <v>0.835</v>
      </c>
      <c r="P22" s="81">
        <v>0.885</v>
      </c>
      <c r="Q22" s="81">
        <v>0.921</v>
      </c>
      <c r="R22" s="81">
        <v>0.999</v>
      </c>
      <c r="S22" s="81">
        <v>1.145</v>
      </c>
      <c r="T22" s="81">
        <v>0.068</v>
      </c>
      <c r="U22" s="81">
        <v>0.321</v>
      </c>
      <c r="V22" s="81">
        <v>0.384</v>
      </c>
      <c r="W22" s="81">
        <v>0.419</v>
      </c>
      <c r="X22" s="81">
        <v>0.071</v>
      </c>
      <c r="Y22" s="81">
        <v>0.076</v>
      </c>
    </row>
    <row r="23" spans="1:25" ht="15">
      <c r="A23" s="79">
        <v>480</v>
      </c>
      <c r="B23" s="81">
        <v>0.763</v>
      </c>
      <c r="C23" s="81">
        <v>0.82</v>
      </c>
      <c r="D23" s="81">
        <v>0.886</v>
      </c>
      <c r="E23" s="81">
        <v>0.93</v>
      </c>
      <c r="F23" s="81">
        <v>1.071</v>
      </c>
      <c r="G23" s="81">
        <v>1.244</v>
      </c>
      <c r="H23" s="81">
        <v>1.193</v>
      </c>
      <c r="I23" s="81">
        <v>1.06</v>
      </c>
      <c r="J23" s="81">
        <v>0.942</v>
      </c>
      <c r="K23" s="81">
        <v>0.897</v>
      </c>
      <c r="L23" s="81">
        <v>0.843</v>
      </c>
      <c r="M23" s="81">
        <v>0.784</v>
      </c>
      <c r="N23" s="81">
        <v>0.758</v>
      </c>
      <c r="O23" s="81">
        <v>0.832</v>
      </c>
      <c r="P23" s="81">
        <v>0.883</v>
      </c>
      <c r="Q23" s="81">
        <v>0.919</v>
      </c>
      <c r="R23" s="81">
        <v>0.997</v>
      </c>
      <c r="S23" s="81">
        <v>1.144</v>
      </c>
      <c r="T23" s="81">
        <v>0.068</v>
      </c>
      <c r="U23" s="81">
        <v>0.321</v>
      </c>
      <c r="V23" s="81">
        <v>0.384</v>
      </c>
      <c r="W23" s="81">
        <v>0.42</v>
      </c>
      <c r="X23" s="81">
        <v>0.071</v>
      </c>
      <c r="Y23" s="81">
        <v>0.076</v>
      </c>
    </row>
    <row r="24" spans="1:25" ht="15">
      <c r="A24" s="79">
        <v>510</v>
      </c>
      <c r="B24" s="81">
        <v>0.761</v>
      </c>
      <c r="C24" s="81">
        <v>0.819</v>
      </c>
      <c r="D24" s="81">
        <v>0.885</v>
      </c>
      <c r="E24" s="81">
        <v>0.93</v>
      </c>
      <c r="F24" s="81">
        <v>1.071</v>
      </c>
      <c r="G24" s="81">
        <v>1.244</v>
      </c>
      <c r="H24" s="81">
        <v>1.193</v>
      </c>
      <c r="I24" s="81">
        <v>1.06</v>
      </c>
      <c r="J24" s="81">
        <v>0.941</v>
      </c>
      <c r="K24" s="81">
        <v>0.895</v>
      </c>
      <c r="L24" s="81">
        <v>0.843</v>
      </c>
      <c r="M24" s="81">
        <v>0.783</v>
      </c>
      <c r="N24" s="81">
        <v>0.757</v>
      </c>
      <c r="O24" s="81">
        <v>0.832</v>
      </c>
      <c r="P24" s="81">
        <v>0.883</v>
      </c>
      <c r="Q24" s="81">
        <v>0.918</v>
      </c>
      <c r="R24" s="81">
        <v>0.996</v>
      </c>
      <c r="S24" s="81">
        <v>1.143</v>
      </c>
      <c r="T24" s="81">
        <v>0.068</v>
      </c>
      <c r="U24" s="81">
        <v>0.321</v>
      </c>
      <c r="V24" s="81">
        <v>0.384</v>
      </c>
      <c r="W24" s="81">
        <v>0.42</v>
      </c>
      <c r="X24" s="81">
        <v>0.071</v>
      </c>
      <c r="Y24" s="81">
        <v>0.076</v>
      </c>
    </row>
    <row r="25" spans="1:25" ht="15">
      <c r="A25" s="79">
        <v>540</v>
      </c>
      <c r="B25" s="81">
        <v>0.76</v>
      </c>
      <c r="C25" s="81">
        <v>0.818</v>
      </c>
      <c r="D25" s="81">
        <v>0.884</v>
      </c>
      <c r="E25" s="81">
        <v>0.93</v>
      </c>
      <c r="F25" s="81">
        <v>1.071</v>
      </c>
      <c r="G25" s="81">
        <v>1.242</v>
      </c>
      <c r="H25" s="81">
        <v>1.192</v>
      </c>
      <c r="I25" s="81">
        <v>1.06</v>
      </c>
      <c r="J25" s="81">
        <v>0.94</v>
      </c>
      <c r="K25" s="81">
        <v>0.895</v>
      </c>
      <c r="L25" s="81">
        <v>0.842</v>
      </c>
      <c r="M25" s="81">
        <v>0.781</v>
      </c>
      <c r="N25" s="81">
        <v>0.756</v>
      </c>
      <c r="O25" s="81">
        <v>0.83</v>
      </c>
      <c r="P25" s="81">
        <v>0.88</v>
      </c>
      <c r="Q25" s="81">
        <v>0.915</v>
      </c>
      <c r="R25" s="81">
        <v>0.994</v>
      </c>
      <c r="S25" s="81">
        <v>1.144</v>
      </c>
      <c r="T25" s="81">
        <v>0.068</v>
      </c>
      <c r="U25" s="81">
        <v>0.322</v>
      </c>
      <c r="V25" s="81">
        <v>0.384</v>
      </c>
      <c r="W25" s="81">
        <v>0.42</v>
      </c>
      <c r="X25" s="81">
        <v>0.071</v>
      </c>
      <c r="Y25" s="81">
        <v>0.076</v>
      </c>
    </row>
    <row r="26" spans="1:25" ht="15">
      <c r="A26" s="79">
        <v>570</v>
      </c>
      <c r="B26" s="81">
        <v>0.759</v>
      </c>
      <c r="C26" s="81">
        <v>0.817</v>
      </c>
      <c r="D26" s="81">
        <v>0.882</v>
      </c>
      <c r="E26" s="81">
        <v>0.928</v>
      </c>
      <c r="F26" s="81">
        <v>1.068</v>
      </c>
      <c r="G26" s="81">
        <v>1.243</v>
      </c>
      <c r="H26" s="81">
        <v>1.199</v>
      </c>
      <c r="I26" s="81">
        <v>1.059</v>
      </c>
      <c r="J26" s="81">
        <v>0.939</v>
      </c>
      <c r="K26" s="81">
        <v>0.895</v>
      </c>
      <c r="L26" s="81">
        <v>0.842</v>
      </c>
      <c r="M26" s="81">
        <v>0.779</v>
      </c>
      <c r="N26" s="81">
        <v>0.753</v>
      </c>
      <c r="O26" s="81">
        <v>0.83</v>
      </c>
      <c r="P26" s="81">
        <v>0.88</v>
      </c>
      <c r="Q26" s="81">
        <v>0.916</v>
      </c>
      <c r="R26" s="81">
        <v>0.994</v>
      </c>
      <c r="S26" s="81">
        <v>1.145</v>
      </c>
      <c r="T26" s="81">
        <v>0.068</v>
      </c>
      <c r="U26" s="81">
        <v>0.322</v>
      </c>
      <c r="V26" s="81">
        <v>0.384</v>
      </c>
      <c r="W26" s="81">
        <v>0.421</v>
      </c>
      <c r="X26" s="81">
        <v>0.071</v>
      </c>
      <c r="Y26" s="81">
        <v>0.076</v>
      </c>
    </row>
    <row r="27" spans="1:25" ht="15">
      <c r="A27" s="79">
        <v>600</v>
      </c>
      <c r="B27" s="81">
        <v>0.757</v>
      </c>
      <c r="C27" s="81">
        <v>0.816</v>
      </c>
      <c r="D27" s="81">
        <v>0.881</v>
      </c>
      <c r="E27" s="81">
        <v>0.928</v>
      </c>
      <c r="F27" s="81">
        <v>1.068</v>
      </c>
      <c r="G27" s="81">
        <v>1.243</v>
      </c>
      <c r="H27" s="81">
        <v>1.201</v>
      </c>
      <c r="I27" s="81">
        <v>1.059</v>
      </c>
      <c r="J27" s="81">
        <v>0.938</v>
      </c>
      <c r="K27" s="81">
        <v>0.893</v>
      </c>
      <c r="L27" s="81">
        <v>0.841</v>
      </c>
      <c r="M27" s="81">
        <v>0.778</v>
      </c>
      <c r="N27" s="81">
        <v>0.752</v>
      </c>
      <c r="O27" s="81">
        <v>0.831</v>
      </c>
      <c r="P27" s="81">
        <v>0.879</v>
      </c>
      <c r="Q27" s="81">
        <v>0.913</v>
      </c>
      <c r="R27" s="81">
        <v>0.994</v>
      </c>
      <c r="S27" s="81">
        <v>1.142</v>
      </c>
      <c r="T27" s="81">
        <v>0.068</v>
      </c>
      <c r="U27" s="81">
        <v>0.322</v>
      </c>
      <c r="V27" s="81">
        <v>0.384</v>
      </c>
      <c r="W27" s="81">
        <v>0.421</v>
      </c>
      <c r="X27" s="81">
        <v>0.071</v>
      </c>
      <c r="Y27" s="81">
        <v>0.076</v>
      </c>
    </row>
    <row r="28" spans="1:25" ht="15">
      <c r="A28" s="79">
        <v>630</v>
      </c>
      <c r="B28" s="81">
        <v>0.755</v>
      </c>
      <c r="C28" s="81">
        <v>0.813</v>
      </c>
      <c r="D28" s="81">
        <v>0.878</v>
      </c>
      <c r="E28" s="81">
        <v>0.924</v>
      </c>
      <c r="F28" s="81">
        <v>1.065</v>
      </c>
      <c r="G28" s="81">
        <v>1.239</v>
      </c>
      <c r="H28" s="81">
        <v>1.202</v>
      </c>
      <c r="I28" s="81">
        <v>1.059</v>
      </c>
      <c r="J28" s="81">
        <v>0.937</v>
      </c>
      <c r="K28" s="81">
        <v>0.893</v>
      </c>
      <c r="L28" s="81">
        <v>0.842</v>
      </c>
      <c r="M28" s="81">
        <v>0.775</v>
      </c>
      <c r="N28" s="81">
        <v>0.749</v>
      </c>
      <c r="O28" s="81">
        <v>0.828</v>
      </c>
      <c r="P28" s="81">
        <v>0.877</v>
      </c>
      <c r="Q28" s="81">
        <v>0.913</v>
      </c>
      <c r="R28" s="81">
        <v>0.992</v>
      </c>
      <c r="S28" s="81">
        <v>1.142</v>
      </c>
      <c r="T28" s="81">
        <v>0.068</v>
      </c>
      <c r="U28" s="81">
        <v>0.323</v>
      </c>
      <c r="V28" s="81">
        <v>0.384</v>
      </c>
      <c r="W28" s="81">
        <v>0.422</v>
      </c>
      <c r="X28" s="81">
        <v>0.071</v>
      </c>
      <c r="Y28" s="81">
        <v>0.076</v>
      </c>
    </row>
    <row r="29" spans="1:25" ht="15">
      <c r="A29" s="79">
        <v>660</v>
      </c>
      <c r="B29" s="81">
        <v>0.754</v>
      </c>
      <c r="C29" s="81">
        <v>0.814</v>
      </c>
      <c r="D29" s="81">
        <v>0.877</v>
      </c>
      <c r="E29" s="81">
        <v>0.924</v>
      </c>
      <c r="F29" s="81">
        <v>1.064</v>
      </c>
      <c r="G29" s="81">
        <v>1.241</v>
      </c>
      <c r="H29" s="81">
        <v>1.198</v>
      </c>
      <c r="I29" s="81">
        <v>1.057</v>
      </c>
      <c r="J29" s="81">
        <v>0.936</v>
      </c>
      <c r="K29" s="81">
        <v>0.891</v>
      </c>
      <c r="L29" s="81">
        <v>0.84</v>
      </c>
      <c r="M29" s="81">
        <v>0.774</v>
      </c>
      <c r="N29" s="81">
        <v>0.748</v>
      </c>
      <c r="O29" s="81">
        <v>0.828</v>
      </c>
      <c r="P29" s="81">
        <v>0.877</v>
      </c>
      <c r="Q29" s="81">
        <v>0.913</v>
      </c>
      <c r="R29" s="81">
        <v>0.992</v>
      </c>
      <c r="S29" s="81">
        <v>1.143</v>
      </c>
      <c r="T29" s="81">
        <v>0.068</v>
      </c>
      <c r="U29" s="81">
        <v>0.323</v>
      </c>
      <c r="V29" s="81">
        <v>0.385</v>
      </c>
      <c r="W29" s="81">
        <v>0.421</v>
      </c>
      <c r="X29" s="81">
        <v>0.071</v>
      </c>
      <c r="Y29" s="81">
        <v>0.076</v>
      </c>
    </row>
    <row r="30" spans="1:25" ht="15">
      <c r="A30" s="79">
        <v>690</v>
      </c>
      <c r="B30" s="81">
        <v>0.752</v>
      </c>
      <c r="C30" s="81">
        <v>0.813</v>
      </c>
      <c r="D30" s="81">
        <v>0.877</v>
      </c>
      <c r="E30" s="81">
        <v>0.925</v>
      </c>
      <c r="F30" s="81">
        <v>1.067</v>
      </c>
      <c r="G30" s="81">
        <v>1.241</v>
      </c>
      <c r="H30" s="81">
        <v>1.197</v>
      </c>
      <c r="I30" s="81">
        <v>1.056</v>
      </c>
      <c r="J30" s="81">
        <v>0.935</v>
      </c>
      <c r="K30" s="81">
        <v>0.891</v>
      </c>
      <c r="L30" s="81">
        <v>0.839</v>
      </c>
      <c r="M30" s="81">
        <v>0.772</v>
      </c>
      <c r="N30" s="81">
        <v>0.746</v>
      </c>
      <c r="O30" s="81">
        <v>0.827</v>
      </c>
      <c r="P30" s="81">
        <v>0.875</v>
      </c>
      <c r="Q30" s="81">
        <v>0.912</v>
      </c>
      <c r="R30" s="81">
        <v>0.992</v>
      </c>
      <c r="S30" s="81">
        <v>1.143</v>
      </c>
      <c r="T30" s="81">
        <v>0.068</v>
      </c>
      <c r="U30" s="81">
        <v>0.324</v>
      </c>
      <c r="V30" s="81">
        <v>0.385</v>
      </c>
      <c r="W30" s="81">
        <v>0.422</v>
      </c>
      <c r="X30" s="81">
        <v>0.071</v>
      </c>
      <c r="Y30" s="81">
        <v>0.076</v>
      </c>
    </row>
    <row r="31" spans="1:25" ht="15">
      <c r="A31" s="79">
        <v>720</v>
      </c>
      <c r="B31" s="81">
        <v>0.75</v>
      </c>
      <c r="C31" s="81">
        <v>0.81</v>
      </c>
      <c r="D31" s="81">
        <v>0.874</v>
      </c>
      <c r="E31" s="81">
        <v>0.922</v>
      </c>
      <c r="F31" s="81">
        <v>1.062</v>
      </c>
      <c r="G31" s="81">
        <v>1.24</v>
      </c>
      <c r="H31" s="81">
        <v>1.197</v>
      </c>
      <c r="I31" s="81">
        <v>1.056</v>
      </c>
      <c r="J31" s="81">
        <v>0.934</v>
      </c>
      <c r="K31" s="81">
        <v>0.89</v>
      </c>
      <c r="L31" s="81">
        <v>0.839</v>
      </c>
      <c r="M31" s="81">
        <v>0.77</v>
      </c>
      <c r="N31" s="81">
        <v>0.744</v>
      </c>
      <c r="O31" s="81">
        <v>0.825</v>
      </c>
      <c r="P31" s="81">
        <v>0.874</v>
      </c>
      <c r="Q31" s="81">
        <v>0.909</v>
      </c>
      <c r="R31" s="81">
        <v>0.99</v>
      </c>
      <c r="S31" s="81">
        <v>1.14</v>
      </c>
      <c r="T31" s="81">
        <v>0.068</v>
      </c>
      <c r="U31" s="81">
        <v>0.324</v>
      </c>
      <c r="V31" s="81">
        <v>0.385</v>
      </c>
      <c r="W31" s="81">
        <v>0.422</v>
      </c>
      <c r="X31" s="81">
        <v>0.071</v>
      </c>
      <c r="Y31" s="81">
        <v>0.076</v>
      </c>
    </row>
    <row r="32" spans="1:25" ht="15">
      <c r="A32" s="79">
        <v>750</v>
      </c>
      <c r="B32" s="81">
        <v>0.749</v>
      </c>
      <c r="C32" s="81">
        <v>0.81</v>
      </c>
      <c r="D32" s="81">
        <v>0.873</v>
      </c>
      <c r="E32" s="81">
        <v>0.922</v>
      </c>
      <c r="F32" s="81">
        <v>1.063</v>
      </c>
      <c r="G32" s="81">
        <v>1.241</v>
      </c>
      <c r="H32" s="81">
        <v>1.196</v>
      </c>
      <c r="I32" s="81">
        <v>1.055</v>
      </c>
      <c r="J32" s="81">
        <v>0.933</v>
      </c>
      <c r="K32" s="81">
        <v>0.888</v>
      </c>
      <c r="L32" s="81">
        <v>0.838</v>
      </c>
      <c r="M32" s="81">
        <v>0.769</v>
      </c>
      <c r="N32" s="81">
        <v>0.74</v>
      </c>
      <c r="O32" s="81">
        <v>0.825</v>
      </c>
      <c r="P32" s="81">
        <v>0.872</v>
      </c>
      <c r="Q32" s="81">
        <v>0.908</v>
      </c>
      <c r="R32" s="81">
        <v>0.989</v>
      </c>
      <c r="S32" s="81">
        <v>1.141</v>
      </c>
      <c r="T32" s="81">
        <v>0.068</v>
      </c>
      <c r="U32" s="81">
        <v>0.325</v>
      </c>
      <c r="V32" s="81">
        <v>0.385</v>
      </c>
      <c r="W32" s="81">
        <v>0.423</v>
      </c>
      <c r="X32" s="81">
        <v>0.071</v>
      </c>
      <c r="Y32" s="81">
        <v>0.076</v>
      </c>
    </row>
    <row r="33" spans="1:25" ht="15">
      <c r="A33" s="79">
        <v>780</v>
      </c>
      <c r="B33" s="81">
        <v>0.745</v>
      </c>
      <c r="C33" s="81">
        <v>0.809</v>
      </c>
      <c r="D33" s="81">
        <v>0.873</v>
      </c>
      <c r="E33" s="81">
        <v>0.921</v>
      </c>
      <c r="F33" s="81">
        <v>1.064</v>
      </c>
      <c r="G33" s="81">
        <v>1.242</v>
      </c>
      <c r="H33" s="81">
        <v>1.196</v>
      </c>
      <c r="I33" s="81">
        <v>1.054</v>
      </c>
      <c r="J33" s="81">
        <v>0.931</v>
      </c>
      <c r="K33" s="81">
        <v>0.887</v>
      </c>
      <c r="L33" s="81">
        <v>0.837</v>
      </c>
      <c r="M33" s="81">
        <v>0.767</v>
      </c>
      <c r="N33" s="81">
        <v>0.738</v>
      </c>
      <c r="O33" s="81">
        <v>0.824</v>
      </c>
      <c r="P33" s="81">
        <v>0.872</v>
      </c>
      <c r="Q33" s="81">
        <v>0.908</v>
      </c>
      <c r="R33" s="81">
        <v>0.99</v>
      </c>
      <c r="S33" s="81">
        <v>1.139</v>
      </c>
      <c r="T33" s="81">
        <v>0.068</v>
      </c>
      <c r="U33" s="81">
        <v>0.325</v>
      </c>
      <c r="V33" s="81">
        <v>0.385</v>
      </c>
      <c r="W33" s="81">
        <v>0.423</v>
      </c>
      <c r="X33" s="81">
        <v>0.071</v>
      </c>
      <c r="Y33" s="81">
        <v>0.076</v>
      </c>
    </row>
    <row r="34" spans="1:25" ht="15">
      <c r="A34" s="79">
        <v>810</v>
      </c>
      <c r="B34" s="81">
        <v>0.744</v>
      </c>
      <c r="C34" s="81">
        <v>0.807</v>
      </c>
      <c r="D34" s="81">
        <v>0.87</v>
      </c>
      <c r="E34" s="81">
        <v>0.919</v>
      </c>
      <c r="F34" s="81">
        <v>1.06</v>
      </c>
      <c r="G34" s="81">
        <v>1.238</v>
      </c>
      <c r="H34" s="81">
        <v>1.195</v>
      </c>
      <c r="I34" s="81">
        <v>1.053</v>
      </c>
      <c r="J34" s="81">
        <v>0.931</v>
      </c>
      <c r="K34" s="81">
        <v>0.886</v>
      </c>
      <c r="L34" s="81">
        <v>0.837</v>
      </c>
      <c r="M34" s="81">
        <v>0.765</v>
      </c>
      <c r="N34" s="81">
        <v>0.736</v>
      </c>
      <c r="O34" s="81">
        <v>0.822</v>
      </c>
      <c r="P34" s="81">
        <v>0.869</v>
      </c>
      <c r="Q34" s="81">
        <v>0.907</v>
      </c>
      <c r="R34" s="81">
        <v>0.985</v>
      </c>
      <c r="S34" s="81">
        <v>1.138</v>
      </c>
      <c r="T34" s="81">
        <v>0.068</v>
      </c>
      <c r="U34" s="81">
        <v>0.325</v>
      </c>
      <c r="V34" s="81">
        <v>0.385</v>
      </c>
      <c r="W34" s="81">
        <v>0.423</v>
      </c>
      <c r="X34" s="81">
        <v>0.071</v>
      </c>
      <c r="Y34" s="81">
        <v>0.076</v>
      </c>
    </row>
    <row r="35" spans="1:25" ht="15">
      <c r="A35" s="79">
        <v>840</v>
      </c>
      <c r="B35" s="81">
        <v>0.742</v>
      </c>
      <c r="C35" s="81">
        <v>0.806</v>
      </c>
      <c r="D35" s="81">
        <v>0.869</v>
      </c>
      <c r="E35" s="81">
        <v>0.919</v>
      </c>
      <c r="F35" s="81">
        <v>1.061</v>
      </c>
      <c r="G35" s="81">
        <v>1.24</v>
      </c>
      <c r="H35" s="81">
        <v>1.194</v>
      </c>
      <c r="I35" s="81">
        <v>1.052</v>
      </c>
      <c r="J35" s="81">
        <v>0.93</v>
      </c>
      <c r="K35" s="81">
        <v>0.884</v>
      </c>
      <c r="L35" s="81">
        <v>0.835</v>
      </c>
      <c r="M35" s="81">
        <v>0.763</v>
      </c>
      <c r="N35" s="81">
        <v>0.735</v>
      </c>
      <c r="O35" s="81">
        <v>0.821</v>
      </c>
      <c r="P35" s="81">
        <v>0.869</v>
      </c>
      <c r="Q35" s="81">
        <v>0.906</v>
      </c>
      <c r="R35" s="81">
        <v>0.987</v>
      </c>
      <c r="S35" s="81">
        <v>1.137</v>
      </c>
      <c r="T35" s="81">
        <v>0.068</v>
      </c>
      <c r="U35" s="81">
        <v>0.326</v>
      </c>
      <c r="V35" s="81">
        <v>0.385</v>
      </c>
      <c r="W35" s="81">
        <v>0.424</v>
      </c>
      <c r="X35" s="81">
        <v>0.071</v>
      </c>
      <c r="Y35" s="81">
        <v>0.076</v>
      </c>
    </row>
    <row r="36" spans="1:25" ht="15">
      <c r="A36" s="79">
        <v>870</v>
      </c>
      <c r="B36" s="81">
        <v>0.739</v>
      </c>
      <c r="C36" s="81">
        <v>0.805</v>
      </c>
      <c r="D36" s="81">
        <v>0.868</v>
      </c>
      <c r="E36" s="81">
        <v>0.918</v>
      </c>
      <c r="F36" s="81">
        <v>1.061</v>
      </c>
      <c r="G36" s="81">
        <v>1.241</v>
      </c>
      <c r="H36" s="81">
        <v>1.194</v>
      </c>
      <c r="I36" s="81">
        <v>1.052</v>
      </c>
      <c r="J36" s="81">
        <v>0.929</v>
      </c>
      <c r="K36" s="81">
        <v>0.883</v>
      </c>
      <c r="L36" s="81">
        <v>0.834</v>
      </c>
      <c r="M36" s="81">
        <v>0.761</v>
      </c>
      <c r="N36" s="81">
        <v>0.731</v>
      </c>
      <c r="O36" s="81">
        <v>0.819</v>
      </c>
      <c r="P36" s="81">
        <v>0.866</v>
      </c>
      <c r="Q36" s="81">
        <v>0.903</v>
      </c>
      <c r="R36" s="81">
        <v>0.984</v>
      </c>
      <c r="S36" s="81">
        <v>1.135</v>
      </c>
      <c r="T36" s="81">
        <v>0.068</v>
      </c>
      <c r="U36" s="81">
        <v>0.326</v>
      </c>
      <c r="V36" s="81">
        <v>0.385</v>
      </c>
      <c r="W36" s="81">
        <v>0.424</v>
      </c>
      <c r="X36" s="81">
        <v>0.071</v>
      </c>
      <c r="Y36" s="81">
        <v>0.076</v>
      </c>
    </row>
    <row r="37" spans="1:25" ht="15">
      <c r="A37" s="79">
        <v>900</v>
      </c>
      <c r="B37" s="81">
        <v>0.738</v>
      </c>
      <c r="C37" s="81">
        <v>0.804</v>
      </c>
      <c r="D37" s="81">
        <v>0.865</v>
      </c>
      <c r="E37" s="81">
        <v>0.915</v>
      </c>
      <c r="F37" s="81">
        <v>1.059</v>
      </c>
      <c r="G37" s="81">
        <v>1.238</v>
      </c>
      <c r="H37" s="81">
        <v>1.192</v>
      </c>
      <c r="I37" s="81">
        <v>1.051</v>
      </c>
      <c r="J37" s="81">
        <v>0.927</v>
      </c>
      <c r="K37" s="81">
        <v>0.882</v>
      </c>
      <c r="L37" s="81">
        <v>0.833</v>
      </c>
      <c r="M37" s="81">
        <v>0.758</v>
      </c>
      <c r="N37" s="81">
        <v>0.73</v>
      </c>
      <c r="O37" s="81">
        <v>0.819</v>
      </c>
      <c r="P37" s="81">
        <v>0.864</v>
      </c>
      <c r="Q37" s="81">
        <v>0.903</v>
      </c>
      <c r="R37" s="81">
        <v>0.983</v>
      </c>
      <c r="S37" s="81">
        <v>1.135</v>
      </c>
      <c r="T37" s="81">
        <v>0.068</v>
      </c>
      <c r="U37" s="81">
        <v>0.326</v>
      </c>
      <c r="V37" s="81">
        <v>0.385</v>
      </c>
      <c r="W37" s="81">
        <v>0.424</v>
      </c>
      <c r="X37" s="81">
        <v>0.071</v>
      </c>
      <c r="Y37" s="81">
        <v>0.076</v>
      </c>
    </row>
    <row r="38" spans="1:25" ht="15">
      <c r="A38" s="79">
        <v>930</v>
      </c>
      <c r="B38" s="81">
        <v>0.734</v>
      </c>
      <c r="C38" s="81">
        <v>0.802</v>
      </c>
      <c r="D38" s="81">
        <v>0.865</v>
      </c>
      <c r="E38" s="81">
        <v>0.914</v>
      </c>
      <c r="F38" s="81">
        <v>1.059</v>
      </c>
      <c r="G38" s="81">
        <v>1.239</v>
      </c>
      <c r="H38" s="81">
        <v>1.192</v>
      </c>
      <c r="I38" s="81">
        <v>1.049</v>
      </c>
      <c r="J38" s="81">
        <v>0.926</v>
      </c>
      <c r="K38" s="81">
        <v>0.88</v>
      </c>
      <c r="L38" s="81">
        <v>0.832</v>
      </c>
      <c r="M38" s="81">
        <v>0.756</v>
      </c>
      <c r="N38" s="81">
        <v>0.727</v>
      </c>
      <c r="O38" s="81">
        <v>0.819</v>
      </c>
      <c r="P38" s="81">
        <v>0.863</v>
      </c>
      <c r="Q38" s="81">
        <v>0.901</v>
      </c>
      <c r="R38" s="81">
        <v>0.983</v>
      </c>
      <c r="S38" s="81">
        <v>1.134</v>
      </c>
      <c r="T38" s="81">
        <v>0.068</v>
      </c>
      <c r="U38" s="81">
        <v>0.326</v>
      </c>
      <c r="V38" s="81">
        <v>0.385</v>
      </c>
      <c r="W38" s="81">
        <v>0.424</v>
      </c>
      <c r="X38" s="81">
        <v>0.07</v>
      </c>
      <c r="Y38" s="81">
        <v>0.076</v>
      </c>
    </row>
    <row r="39" spans="1:25" ht="15">
      <c r="A39" s="79">
        <v>960</v>
      </c>
      <c r="B39" s="81">
        <v>0.732</v>
      </c>
      <c r="C39" s="81">
        <v>0.799</v>
      </c>
      <c r="D39" s="81">
        <v>0.861</v>
      </c>
      <c r="E39" s="81">
        <v>0.912</v>
      </c>
      <c r="F39" s="81">
        <v>1.056</v>
      </c>
      <c r="G39" s="81">
        <v>1.236</v>
      </c>
      <c r="H39" s="81">
        <v>1.192</v>
      </c>
      <c r="I39" s="81">
        <v>1.049</v>
      </c>
      <c r="J39" s="81">
        <v>0.925</v>
      </c>
      <c r="K39" s="81">
        <v>0.878</v>
      </c>
      <c r="L39" s="81">
        <v>0.83</v>
      </c>
      <c r="M39" s="81">
        <v>0.753</v>
      </c>
      <c r="N39" s="81">
        <v>0.725</v>
      </c>
      <c r="O39" s="81">
        <v>0.817</v>
      </c>
      <c r="P39" s="81">
        <v>0.86</v>
      </c>
      <c r="Q39" s="81">
        <v>0.899</v>
      </c>
      <c r="R39" s="81">
        <v>0.981</v>
      </c>
      <c r="S39" s="81">
        <v>1.133</v>
      </c>
      <c r="T39" s="81">
        <v>0.068</v>
      </c>
      <c r="U39" s="81">
        <v>0.326</v>
      </c>
      <c r="V39" s="81">
        <v>0.386</v>
      </c>
      <c r="W39" s="81">
        <v>0.425</v>
      </c>
      <c r="X39" s="81">
        <v>0.071</v>
      </c>
      <c r="Y39" s="81">
        <v>0.076</v>
      </c>
    </row>
    <row r="40" spans="1:25" ht="15">
      <c r="A40" s="79">
        <v>990</v>
      </c>
      <c r="B40" s="81">
        <v>0.73</v>
      </c>
      <c r="C40" s="81">
        <v>0.799</v>
      </c>
      <c r="D40" s="81">
        <v>0.86</v>
      </c>
      <c r="E40" s="81">
        <v>0.911</v>
      </c>
      <c r="F40" s="81">
        <v>1.057</v>
      </c>
      <c r="G40" s="81">
        <v>1.238</v>
      </c>
      <c r="H40" s="81">
        <v>1.19</v>
      </c>
      <c r="I40" s="81">
        <v>1.047</v>
      </c>
      <c r="J40" s="81">
        <v>0.924</v>
      </c>
      <c r="K40" s="81">
        <v>0.877</v>
      </c>
      <c r="L40" s="81">
        <v>0.829</v>
      </c>
      <c r="M40" s="81">
        <v>0.75</v>
      </c>
      <c r="N40" s="81">
        <v>0.723</v>
      </c>
      <c r="O40" s="81">
        <v>0.816</v>
      </c>
      <c r="P40" s="81">
        <v>0.859</v>
      </c>
      <c r="Q40" s="81">
        <v>0.898</v>
      </c>
      <c r="R40" s="81">
        <v>0.98</v>
      </c>
      <c r="S40" s="81">
        <v>1.133</v>
      </c>
      <c r="T40" s="81">
        <v>0.068</v>
      </c>
      <c r="U40" s="81">
        <v>0.327</v>
      </c>
      <c r="V40" s="81">
        <v>0.386</v>
      </c>
      <c r="W40" s="81">
        <v>0.425</v>
      </c>
      <c r="X40" s="81">
        <v>0.07</v>
      </c>
      <c r="Y40" s="81">
        <v>0.076</v>
      </c>
    </row>
    <row r="41" spans="1:25" ht="15">
      <c r="A41" s="79">
        <v>1020</v>
      </c>
      <c r="B41" s="81">
        <v>0.727</v>
      </c>
      <c r="C41" s="81">
        <v>0.798</v>
      </c>
      <c r="D41" s="81">
        <v>0.86</v>
      </c>
      <c r="E41" s="81">
        <v>0.911</v>
      </c>
      <c r="F41" s="81">
        <v>1.057</v>
      </c>
      <c r="G41" s="81">
        <v>1.239</v>
      </c>
      <c r="H41" s="81">
        <v>1.188</v>
      </c>
      <c r="I41" s="81">
        <v>1.046</v>
      </c>
      <c r="J41" s="81">
        <v>0.922</v>
      </c>
      <c r="K41" s="81">
        <v>0.875</v>
      </c>
      <c r="L41" s="81">
        <v>0.828</v>
      </c>
      <c r="M41" s="81">
        <v>0.75</v>
      </c>
      <c r="N41" s="81">
        <v>0.721</v>
      </c>
      <c r="O41" s="81">
        <v>0.815</v>
      </c>
      <c r="P41" s="81">
        <v>0.857</v>
      </c>
      <c r="Q41" s="81">
        <v>0.898</v>
      </c>
      <c r="R41" s="81">
        <v>0.981</v>
      </c>
      <c r="S41" s="81">
        <v>1.132</v>
      </c>
      <c r="T41" s="81">
        <v>0.068</v>
      </c>
      <c r="U41" s="81">
        <v>0.327</v>
      </c>
      <c r="V41" s="81">
        <v>0.385</v>
      </c>
      <c r="W41" s="81">
        <v>0.425</v>
      </c>
      <c r="X41" s="81">
        <v>0.07</v>
      </c>
      <c r="Y41" s="81">
        <v>0.076</v>
      </c>
    </row>
    <row r="42" spans="1:25" ht="15">
      <c r="A42" s="79">
        <v>1050</v>
      </c>
      <c r="B42" s="81">
        <v>0.724</v>
      </c>
      <c r="C42" s="81">
        <v>0.795</v>
      </c>
      <c r="D42" s="81">
        <v>0.856</v>
      </c>
      <c r="E42" s="81">
        <v>0.909</v>
      </c>
      <c r="F42" s="81">
        <v>1.054</v>
      </c>
      <c r="G42" s="81">
        <v>1.236</v>
      </c>
      <c r="H42" s="81">
        <v>1.189</v>
      </c>
      <c r="I42" s="81">
        <v>1.045</v>
      </c>
      <c r="J42" s="81">
        <v>0.92</v>
      </c>
      <c r="K42" s="81">
        <v>0.873</v>
      </c>
      <c r="L42" s="81">
        <v>0.827</v>
      </c>
      <c r="M42" s="81">
        <v>0.746</v>
      </c>
      <c r="N42" s="81">
        <v>0.717</v>
      </c>
      <c r="O42" s="81">
        <v>0.813</v>
      </c>
      <c r="P42" s="81">
        <v>0.853</v>
      </c>
      <c r="Q42" s="81">
        <v>0.895</v>
      </c>
      <c r="R42" s="81">
        <v>0.978</v>
      </c>
      <c r="S42" s="81">
        <v>1.131</v>
      </c>
      <c r="T42" s="81">
        <v>0.068</v>
      </c>
      <c r="U42" s="81">
        <v>0.327</v>
      </c>
      <c r="V42" s="81">
        <v>0.386</v>
      </c>
      <c r="W42" s="81">
        <v>0.425</v>
      </c>
      <c r="X42" s="81">
        <v>0.07</v>
      </c>
      <c r="Y42" s="81">
        <v>0.076</v>
      </c>
    </row>
    <row r="43" spans="1:25" ht="15">
      <c r="A43" s="79">
        <v>1080</v>
      </c>
      <c r="B43" s="81">
        <v>0.722</v>
      </c>
      <c r="C43" s="81">
        <v>0.794</v>
      </c>
      <c r="D43" s="81">
        <v>0.855</v>
      </c>
      <c r="E43" s="81">
        <v>0.907</v>
      </c>
      <c r="F43" s="81">
        <v>1.054</v>
      </c>
      <c r="G43" s="81">
        <v>1.236</v>
      </c>
      <c r="H43" s="81">
        <v>1.187</v>
      </c>
      <c r="I43" s="81">
        <v>1.044</v>
      </c>
      <c r="J43" s="81">
        <v>0.919</v>
      </c>
      <c r="K43" s="81">
        <v>0.871</v>
      </c>
      <c r="L43" s="81">
        <v>0.826</v>
      </c>
      <c r="M43" s="81">
        <v>0.744</v>
      </c>
      <c r="N43" s="81">
        <v>0.715</v>
      </c>
      <c r="O43" s="81">
        <v>0.812</v>
      </c>
      <c r="P43" s="81">
        <v>0.853</v>
      </c>
      <c r="Q43" s="81">
        <v>0.894</v>
      </c>
      <c r="R43" s="81">
        <v>0.978</v>
      </c>
      <c r="S43" s="81">
        <v>1.129</v>
      </c>
      <c r="T43" s="81">
        <v>0.068</v>
      </c>
      <c r="U43" s="81">
        <v>0.327</v>
      </c>
      <c r="V43" s="81">
        <v>0.386</v>
      </c>
      <c r="W43" s="81">
        <v>0.425</v>
      </c>
      <c r="X43" s="81">
        <v>0.07</v>
      </c>
      <c r="Y43" s="81">
        <v>0.076</v>
      </c>
    </row>
    <row r="44" spans="1:25" ht="15">
      <c r="A44" s="79">
        <v>1110</v>
      </c>
      <c r="B44" s="81">
        <v>0.718</v>
      </c>
      <c r="C44" s="81">
        <v>0.793</v>
      </c>
      <c r="D44" s="81">
        <v>0.854</v>
      </c>
      <c r="E44" s="81">
        <v>0.907</v>
      </c>
      <c r="F44" s="81">
        <v>1.055</v>
      </c>
      <c r="G44" s="81">
        <v>1.238</v>
      </c>
      <c r="H44" s="81">
        <v>1.186</v>
      </c>
      <c r="I44" s="81">
        <v>1.043</v>
      </c>
      <c r="J44" s="81">
        <v>0.918</v>
      </c>
      <c r="K44" s="81">
        <v>0.87</v>
      </c>
      <c r="L44" s="81">
        <v>0.824</v>
      </c>
      <c r="M44" s="81">
        <v>0.743</v>
      </c>
      <c r="N44" s="81">
        <v>0.712</v>
      </c>
      <c r="O44" s="81">
        <v>0.81</v>
      </c>
      <c r="P44" s="81">
        <v>0.85</v>
      </c>
      <c r="Q44" s="81">
        <v>0.892</v>
      </c>
      <c r="R44" s="81">
        <v>0.977</v>
      </c>
      <c r="S44" s="81">
        <v>1.129</v>
      </c>
      <c r="T44" s="81">
        <v>0.068</v>
      </c>
      <c r="U44" s="81">
        <v>0.327</v>
      </c>
      <c r="V44" s="81">
        <v>0.389</v>
      </c>
      <c r="W44" s="81">
        <v>0.426</v>
      </c>
      <c r="X44" s="81">
        <v>0.07</v>
      </c>
      <c r="Y44" s="81">
        <v>0.076</v>
      </c>
    </row>
    <row r="45" spans="1:25" ht="15">
      <c r="A45" s="79">
        <v>1140</v>
      </c>
      <c r="B45" s="81">
        <v>0.716</v>
      </c>
      <c r="C45" s="81">
        <v>0.791</v>
      </c>
      <c r="D45" s="81">
        <v>0.851</v>
      </c>
      <c r="E45" s="81">
        <v>0.904</v>
      </c>
      <c r="F45" s="81">
        <v>1.053</v>
      </c>
      <c r="G45" s="81">
        <v>1.234</v>
      </c>
      <c r="H45" s="81">
        <v>1.186</v>
      </c>
      <c r="I45" s="81">
        <v>1.042</v>
      </c>
      <c r="J45" s="81">
        <v>0.917</v>
      </c>
      <c r="K45" s="81">
        <v>0.868</v>
      </c>
      <c r="L45" s="81">
        <v>0.823</v>
      </c>
      <c r="M45" s="81">
        <v>0.739</v>
      </c>
      <c r="N45" s="81">
        <v>0.71</v>
      </c>
      <c r="O45" s="81">
        <v>0.809</v>
      </c>
      <c r="P45" s="81">
        <v>0.848</v>
      </c>
      <c r="Q45" s="81">
        <v>0.89</v>
      </c>
      <c r="R45" s="81">
        <v>0.974</v>
      </c>
      <c r="S45" s="81">
        <v>1.127</v>
      </c>
      <c r="T45" s="81">
        <v>0.068</v>
      </c>
      <c r="U45" s="81">
        <v>0.327</v>
      </c>
      <c r="V45" s="81">
        <v>0.386</v>
      </c>
      <c r="W45" s="81">
        <v>0.427</v>
      </c>
      <c r="X45" s="81">
        <v>0.07</v>
      </c>
      <c r="Y45" s="81">
        <v>0.076</v>
      </c>
    </row>
    <row r="46" spans="1:25" ht="15">
      <c r="A46" s="79">
        <v>1170</v>
      </c>
      <c r="B46" s="81">
        <v>0.713</v>
      </c>
      <c r="C46" s="81">
        <v>0.791</v>
      </c>
      <c r="D46" s="81">
        <v>0.85</v>
      </c>
      <c r="E46" s="81">
        <v>0.903</v>
      </c>
      <c r="F46" s="81">
        <v>1.053</v>
      </c>
      <c r="G46" s="81">
        <v>1.235</v>
      </c>
      <c r="H46" s="81">
        <v>1.184</v>
      </c>
      <c r="I46" s="81">
        <v>1.041</v>
      </c>
      <c r="J46" s="81">
        <v>0.916</v>
      </c>
      <c r="K46" s="81">
        <v>0.867</v>
      </c>
      <c r="L46" s="81">
        <v>0.821</v>
      </c>
      <c r="M46" s="81">
        <v>0.736</v>
      </c>
      <c r="N46" s="81">
        <v>0.708</v>
      </c>
      <c r="O46" s="81">
        <v>0.808</v>
      </c>
      <c r="P46" s="81">
        <v>0.846</v>
      </c>
      <c r="Q46" s="81">
        <v>0.889</v>
      </c>
      <c r="R46" s="81">
        <v>0.973</v>
      </c>
      <c r="S46" s="81">
        <v>1.124</v>
      </c>
      <c r="T46" s="81">
        <v>0.068</v>
      </c>
      <c r="U46" s="81">
        <v>0.327</v>
      </c>
      <c r="V46" s="81">
        <v>0.386</v>
      </c>
      <c r="W46" s="81">
        <v>0.426</v>
      </c>
      <c r="X46" s="81">
        <v>0.07</v>
      </c>
      <c r="Y46" s="81">
        <v>0.076</v>
      </c>
    </row>
    <row r="47" spans="1:25" ht="15">
      <c r="A47" s="79">
        <v>1200</v>
      </c>
      <c r="B47" s="81">
        <v>0.71</v>
      </c>
      <c r="C47" s="81">
        <v>0.789</v>
      </c>
      <c r="D47" s="81">
        <v>0.849</v>
      </c>
      <c r="E47" s="81">
        <v>0.903</v>
      </c>
      <c r="F47" s="81">
        <v>1.053</v>
      </c>
      <c r="G47" s="81">
        <v>1.236</v>
      </c>
      <c r="H47" s="81">
        <v>1.184</v>
      </c>
      <c r="I47" s="81">
        <v>1.04</v>
      </c>
      <c r="J47" s="81">
        <v>0.914</v>
      </c>
      <c r="K47" s="81">
        <v>0.865</v>
      </c>
      <c r="L47" s="81">
        <v>0.821</v>
      </c>
      <c r="M47" s="81">
        <v>0.735</v>
      </c>
      <c r="N47" s="81">
        <v>0.706</v>
      </c>
      <c r="O47" s="81">
        <v>0.806</v>
      </c>
      <c r="P47" s="81">
        <v>0.843</v>
      </c>
      <c r="Q47" s="81">
        <v>0.886</v>
      </c>
      <c r="R47" s="81">
        <v>0.971</v>
      </c>
      <c r="S47" s="81">
        <v>1.12</v>
      </c>
      <c r="T47" s="81">
        <v>0.068</v>
      </c>
      <c r="U47" s="81">
        <v>0.327</v>
      </c>
      <c r="V47" s="81">
        <v>0.386</v>
      </c>
      <c r="W47" s="81">
        <v>0.426</v>
      </c>
      <c r="X47" s="81">
        <v>0.07</v>
      </c>
      <c r="Y47" s="81">
        <v>0.076</v>
      </c>
    </row>
    <row r="48" spans="1:25" ht="15">
      <c r="A48" s="79">
        <v>1230</v>
      </c>
      <c r="B48" s="81">
        <v>0.708</v>
      </c>
      <c r="C48" s="81">
        <v>0.788</v>
      </c>
      <c r="D48" s="81">
        <v>0.845</v>
      </c>
      <c r="E48" s="81">
        <v>0.9</v>
      </c>
      <c r="F48" s="81">
        <v>1.05</v>
      </c>
      <c r="G48" s="81">
        <v>1.231</v>
      </c>
      <c r="H48" s="81">
        <v>1.182</v>
      </c>
      <c r="I48" s="81">
        <v>1.038</v>
      </c>
      <c r="J48" s="81">
        <v>0.912</v>
      </c>
      <c r="K48" s="81">
        <v>0.863</v>
      </c>
      <c r="L48" s="81">
        <v>0.819</v>
      </c>
      <c r="M48" s="81">
        <v>0.731</v>
      </c>
      <c r="N48" s="81">
        <v>0.703</v>
      </c>
      <c r="O48" s="81">
        <v>0.805</v>
      </c>
      <c r="P48" s="81">
        <v>0.843</v>
      </c>
      <c r="Q48" s="81">
        <v>0.885</v>
      </c>
      <c r="R48" s="81">
        <v>0.971</v>
      </c>
      <c r="S48" s="81">
        <v>1.121</v>
      </c>
      <c r="T48" s="81">
        <v>0.068</v>
      </c>
      <c r="U48" s="81">
        <v>0.327</v>
      </c>
      <c r="V48" s="81">
        <v>0.386</v>
      </c>
      <c r="W48" s="81">
        <v>0.426</v>
      </c>
      <c r="X48" s="81">
        <v>0.07</v>
      </c>
      <c r="Y48" s="81">
        <v>0.076</v>
      </c>
    </row>
    <row r="49" spans="1:25" ht="15">
      <c r="A49" s="79">
        <v>1260</v>
      </c>
      <c r="B49" s="81">
        <v>0.704</v>
      </c>
      <c r="C49" s="81">
        <v>0.786</v>
      </c>
      <c r="D49" s="81">
        <v>0.845</v>
      </c>
      <c r="E49" s="81">
        <v>0.898</v>
      </c>
      <c r="F49" s="81">
        <v>1.051</v>
      </c>
      <c r="G49" s="81">
        <v>1.234</v>
      </c>
      <c r="H49" s="81">
        <v>1.181</v>
      </c>
      <c r="I49" s="81">
        <v>1.037</v>
      </c>
      <c r="J49" s="81">
        <v>0.91</v>
      </c>
      <c r="K49" s="81">
        <v>0.861</v>
      </c>
      <c r="L49" s="81">
        <v>0.816</v>
      </c>
      <c r="M49" s="81">
        <v>0.729</v>
      </c>
      <c r="N49" s="81">
        <v>0.7</v>
      </c>
      <c r="O49" s="81">
        <v>0.804</v>
      </c>
      <c r="P49" s="81">
        <v>0.84</v>
      </c>
      <c r="Q49" s="81">
        <v>0.883</v>
      </c>
      <c r="R49" s="81">
        <v>0.969</v>
      </c>
      <c r="S49" s="81">
        <v>1.12</v>
      </c>
      <c r="T49" s="81">
        <v>0.068</v>
      </c>
      <c r="U49" s="81">
        <v>0.328</v>
      </c>
      <c r="V49" s="81">
        <v>0.391</v>
      </c>
      <c r="W49" s="81">
        <v>0.427</v>
      </c>
      <c r="X49" s="81">
        <v>0.07</v>
      </c>
      <c r="Y49" s="81">
        <v>0.076</v>
      </c>
    </row>
    <row r="50" spans="1:25" ht="15">
      <c r="A50" s="79">
        <v>1290</v>
      </c>
      <c r="B50" s="81">
        <v>0.701</v>
      </c>
      <c r="C50" s="81">
        <v>0.783</v>
      </c>
      <c r="D50" s="81">
        <v>0.841</v>
      </c>
      <c r="E50" s="81">
        <v>0.895</v>
      </c>
      <c r="F50" s="81">
        <v>1.048</v>
      </c>
      <c r="G50" s="81">
        <v>1.231</v>
      </c>
      <c r="H50" s="81">
        <v>1.181</v>
      </c>
      <c r="I50" s="81">
        <v>1.037</v>
      </c>
      <c r="J50" s="81">
        <v>0.909</v>
      </c>
      <c r="K50" s="81">
        <v>0.859</v>
      </c>
      <c r="L50" s="81">
        <v>0.815</v>
      </c>
      <c r="M50" s="81">
        <v>0.726</v>
      </c>
      <c r="N50" s="81">
        <v>0.697</v>
      </c>
      <c r="O50" s="81">
        <v>0.801</v>
      </c>
      <c r="P50" s="81">
        <v>0.837</v>
      </c>
      <c r="Q50" s="81">
        <v>0.881</v>
      </c>
      <c r="R50" s="81">
        <v>0.967</v>
      </c>
      <c r="S50" s="81">
        <v>1.116</v>
      </c>
      <c r="T50" s="81">
        <v>0.068</v>
      </c>
      <c r="U50" s="81">
        <v>0.328</v>
      </c>
      <c r="V50" s="81">
        <v>0.386</v>
      </c>
      <c r="W50" s="81">
        <v>0.427</v>
      </c>
      <c r="X50" s="81">
        <v>0.07</v>
      </c>
      <c r="Y50" s="81">
        <v>0.076</v>
      </c>
    </row>
    <row r="51" spans="1:25" ht="15">
      <c r="A51" s="79">
        <v>1320</v>
      </c>
      <c r="B51" s="81">
        <v>0.699</v>
      </c>
      <c r="C51" s="81">
        <v>0.783</v>
      </c>
      <c r="D51" s="81">
        <v>0.84</v>
      </c>
      <c r="E51" s="81">
        <v>0.895</v>
      </c>
      <c r="F51" s="81">
        <v>1.047</v>
      </c>
      <c r="G51" s="81">
        <v>1.232</v>
      </c>
      <c r="H51" s="81">
        <v>1.179</v>
      </c>
      <c r="I51" s="81">
        <v>1.034</v>
      </c>
      <c r="J51" s="81">
        <v>0.907</v>
      </c>
      <c r="K51" s="81">
        <v>0.858</v>
      </c>
      <c r="L51" s="81">
        <v>0.814</v>
      </c>
      <c r="M51" s="81">
        <v>0.723</v>
      </c>
      <c r="N51" s="81">
        <v>0.695</v>
      </c>
      <c r="O51" s="81">
        <v>0.801</v>
      </c>
      <c r="P51" s="81">
        <v>0.836</v>
      </c>
      <c r="Q51" s="81">
        <v>0.88</v>
      </c>
      <c r="R51" s="81">
        <v>0.967</v>
      </c>
      <c r="S51" s="81">
        <v>1.117</v>
      </c>
      <c r="T51" s="81">
        <v>0.068</v>
      </c>
      <c r="U51" s="81">
        <v>0.328</v>
      </c>
      <c r="V51" s="81">
        <v>0.386</v>
      </c>
      <c r="W51" s="81">
        <v>0.427</v>
      </c>
      <c r="X51" s="81">
        <v>0.07</v>
      </c>
      <c r="Y51" s="81">
        <v>0.076</v>
      </c>
    </row>
    <row r="52" spans="1:25" ht="15">
      <c r="A52" s="79">
        <v>1350</v>
      </c>
      <c r="B52" s="81">
        <v>0.695</v>
      </c>
      <c r="C52" s="81">
        <v>0.781</v>
      </c>
      <c r="D52" s="81">
        <v>0.839</v>
      </c>
      <c r="E52" s="81">
        <v>0.894</v>
      </c>
      <c r="F52" s="81">
        <v>1.047</v>
      </c>
      <c r="G52" s="81">
        <v>1.232</v>
      </c>
      <c r="H52" s="81">
        <v>1.178</v>
      </c>
      <c r="I52" s="81">
        <v>1.033</v>
      </c>
      <c r="J52" s="81">
        <v>0.906</v>
      </c>
      <c r="K52" s="81">
        <v>0.855</v>
      </c>
      <c r="L52" s="81">
        <v>0.812</v>
      </c>
      <c r="M52" s="81">
        <v>0.721</v>
      </c>
      <c r="N52" s="81">
        <v>0.691</v>
      </c>
      <c r="O52" s="81">
        <v>0.8</v>
      </c>
      <c r="P52" s="81">
        <v>0.835</v>
      </c>
      <c r="Q52" s="81">
        <v>0.879</v>
      </c>
      <c r="R52" s="81">
        <v>0.968</v>
      </c>
      <c r="S52" s="81">
        <v>1.114</v>
      </c>
      <c r="T52" s="81">
        <v>0.068</v>
      </c>
      <c r="U52" s="81">
        <v>0.328</v>
      </c>
      <c r="V52" s="81">
        <v>0.386</v>
      </c>
      <c r="W52" s="81">
        <v>0.426</v>
      </c>
      <c r="X52" s="81">
        <v>0.07</v>
      </c>
      <c r="Y52" s="81">
        <v>0.076</v>
      </c>
    </row>
    <row r="53" spans="1:25" ht="15">
      <c r="A53" s="79">
        <v>1380</v>
      </c>
      <c r="B53" s="81">
        <v>0.691</v>
      </c>
      <c r="C53" s="81">
        <v>0.778</v>
      </c>
      <c r="D53" s="81">
        <v>0.835</v>
      </c>
      <c r="E53" s="81">
        <v>0.89</v>
      </c>
      <c r="F53" s="81">
        <v>1.044</v>
      </c>
      <c r="G53" s="81">
        <v>1.229</v>
      </c>
      <c r="H53" s="81">
        <v>1.177</v>
      </c>
      <c r="I53" s="81">
        <v>1.032</v>
      </c>
      <c r="J53" s="81">
        <v>0.904</v>
      </c>
      <c r="K53" s="81">
        <v>0.853</v>
      </c>
      <c r="L53" s="81">
        <v>0.81</v>
      </c>
      <c r="M53" s="81">
        <v>0.717</v>
      </c>
      <c r="N53" s="81">
        <v>0.689</v>
      </c>
      <c r="O53" s="81">
        <v>0.797</v>
      </c>
      <c r="P53" s="81">
        <v>0.83</v>
      </c>
      <c r="Q53" s="81">
        <v>0.875</v>
      </c>
      <c r="R53" s="81">
        <v>0.964</v>
      </c>
      <c r="S53" s="81">
        <v>1.113</v>
      </c>
      <c r="T53" s="81">
        <v>0.068</v>
      </c>
      <c r="U53" s="81">
        <v>0.328</v>
      </c>
      <c r="V53" s="81">
        <v>0.386</v>
      </c>
      <c r="W53" s="81">
        <v>0.426</v>
      </c>
      <c r="X53" s="81">
        <v>0.07</v>
      </c>
      <c r="Y53" s="81">
        <v>0.076</v>
      </c>
    </row>
    <row r="54" spans="1:25" ht="15">
      <c r="A54" s="79">
        <v>1410</v>
      </c>
      <c r="B54" s="81">
        <v>0.689</v>
      </c>
      <c r="C54" s="81">
        <v>0.778</v>
      </c>
      <c r="D54" s="81">
        <v>0.834</v>
      </c>
      <c r="E54" s="81">
        <v>0.89</v>
      </c>
      <c r="F54" s="81">
        <v>1.045</v>
      </c>
      <c r="G54" s="81">
        <v>1.23</v>
      </c>
      <c r="H54" s="81">
        <v>1.176</v>
      </c>
      <c r="I54" s="81">
        <v>1.03</v>
      </c>
      <c r="J54" s="81">
        <v>0.902</v>
      </c>
      <c r="K54" s="81">
        <v>0.851</v>
      </c>
      <c r="L54" s="81">
        <v>0.809</v>
      </c>
      <c r="M54" s="81">
        <v>0.715</v>
      </c>
      <c r="N54" s="81">
        <v>0.685</v>
      </c>
      <c r="O54" s="81">
        <v>0.796</v>
      </c>
      <c r="P54" s="81">
        <v>0.83</v>
      </c>
      <c r="Q54" s="81">
        <v>0.875</v>
      </c>
      <c r="R54" s="81">
        <v>0.964</v>
      </c>
      <c r="S54" s="81">
        <v>1.112</v>
      </c>
      <c r="T54" s="81">
        <v>0.068</v>
      </c>
      <c r="U54" s="81">
        <v>0.328</v>
      </c>
      <c r="V54" s="81">
        <v>0.386</v>
      </c>
      <c r="W54" s="81">
        <v>0.427</v>
      </c>
      <c r="X54" s="81">
        <v>0.07</v>
      </c>
      <c r="Y54" s="81">
        <v>0.076</v>
      </c>
    </row>
    <row r="55" spans="1:25" ht="15">
      <c r="A55" s="79">
        <v>1440</v>
      </c>
      <c r="B55" s="81">
        <v>0.685</v>
      </c>
      <c r="C55" s="81">
        <v>0.777</v>
      </c>
      <c r="D55" s="81">
        <v>0.832</v>
      </c>
      <c r="E55" s="81">
        <v>0.889</v>
      </c>
      <c r="F55" s="81">
        <v>1.045</v>
      </c>
      <c r="G55" s="81">
        <v>1.23</v>
      </c>
      <c r="H55" s="81">
        <v>1.174</v>
      </c>
      <c r="I55" s="81">
        <v>1.029</v>
      </c>
      <c r="J55" s="81">
        <v>0.9</v>
      </c>
      <c r="K55" s="81">
        <v>0.849</v>
      </c>
      <c r="L55" s="81">
        <v>0.807</v>
      </c>
      <c r="M55" s="81">
        <v>0.712</v>
      </c>
      <c r="N55" s="81">
        <v>0.682</v>
      </c>
      <c r="O55" s="81">
        <v>0.795</v>
      </c>
      <c r="P55" s="81">
        <v>0.827</v>
      </c>
      <c r="Q55" s="81">
        <v>0.872</v>
      </c>
      <c r="R55" s="81">
        <v>0.964</v>
      </c>
      <c r="S55" s="81">
        <v>1.112</v>
      </c>
      <c r="T55" s="81">
        <v>0.068</v>
      </c>
      <c r="U55" s="81">
        <v>0.328</v>
      </c>
      <c r="V55" s="81">
        <v>0.386</v>
      </c>
      <c r="W55" s="81">
        <v>0.426</v>
      </c>
      <c r="X55" s="81">
        <v>0.07</v>
      </c>
      <c r="Y55" s="81">
        <v>0.076</v>
      </c>
    </row>
    <row r="56" spans="1:25" ht="15">
      <c r="A56" s="79">
        <v>1470</v>
      </c>
      <c r="B56" s="81">
        <v>0.682</v>
      </c>
      <c r="C56" s="81">
        <v>0.774</v>
      </c>
      <c r="D56" s="81">
        <v>0.829</v>
      </c>
      <c r="E56" s="81">
        <v>0.885</v>
      </c>
      <c r="F56" s="81">
        <v>1.042</v>
      </c>
      <c r="G56" s="81">
        <v>1.228</v>
      </c>
      <c r="H56" s="81">
        <v>1.175</v>
      </c>
      <c r="I56" s="81">
        <v>1.029</v>
      </c>
      <c r="J56" s="81">
        <v>0.899</v>
      </c>
      <c r="K56" s="81">
        <v>0.847</v>
      </c>
      <c r="L56" s="81">
        <v>0.805</v>
      </c>
      <c r="M56" s="81">
        <v>0.708</v>
      </c>
      <c r="N56" s="81">
        <v>0.679</v>
      </c>
      <c r="O56" s="81">
        <v>0.793</v>
      </c>
      <c r="P56" s="81">
        <v>0.824</v>
      </c>
      <c r="Q56" s="81">
        <v>0.868</v>
      </c>
      <c r="R56" s="81">
        <v>0.96</v>
      </c>
      <c r="S56" s="81">
        <v>1.11</v>
      </c>
      <c r="T56" s="81">
        <v>0.068</v>
      </c>
      <c r="U56" s="81">
        <v>0.328</v>
      </c>
      <c r="V56" s="81">
        <v>0.393</v>
      </c>
      <c r="W56" s="81">
        <v>0.427</v>
      </c>
      <c r="X56" s="81">
        <v>0.07</v>
      </c>
      <c r="Y56" s="81">
        <v>0.076</v>
      </c>
    </row>
    <row r="57" spans="1:25" ht="15">
      <c r="A57" s="79">
        <v>1500</v>
      </c>
      <c r="B57" s="81">
        <v>0.678</v>
      </c>
      <c r="C57" s="81">
        <v>0.772</v>
      </c>
      <c r="D57" s="81">
        <v>0.827</v>
      </c>
      <c r="E57" s="81">
        <v>0.886</v>
      </c>
      <c r="F57" s="81">
        <v>1.041</v>
      </c>
      <c r="G57" s="81">
        <v>1.227</v>
      </c>
      <c r="H57" s="81">
        <v>1.173</v>
      </c>
      <c r="I57" s="81">
        <v>1.026</v>
      </c>
      <c r="J57" s="81">
        <v>0.897</v>
      </c>
      <c r="K57" s="81">
        <v>0.844</v>
      </c>
      <c r="L57" s="81">
        <v>0.804</v>
      </c>
      <c r="M57" s="81">
        <v>0.705</v>
      </c>
      <c r="N57" s="81">
        <v>0.676</v>
      </c>
      <c r="O57" s="81">
        <v>0.792</v>
      </c>
      <c r="P57" s="81">
        <v>0.823</v>
      </c>
      <c r="Q57" s="81">
        <v>0.868</v>
      </c>
      <c r="R57" s="81">
        <v>0.961</v>
      </c>
      <c r="S57" s="81">
        <v>1.109</v>
      </c>
      <c r="T57" s="81">
        <v>0.068</v>
      </c>
      <c r="U57" s="81">
        <v>0.328</v>
      </c>
      <c r="V57" s="81">
        <v>0.39</v>
      </c>
      <c r="W57" s="81">
        <v>0.426</v>
      </c>
      <c r="X57" s="81">
        <v>0.07</v>
      </c>
      <c r="Y57" s="81">
        <v>0.076</v>
      </c>
    </row>
    <row r="58" spans="1:25" ht="15">
      <c r="A58" s="79">
        <v>1530</v>
      </c>
      <c r="B58" s="81">
        <v>0.675</v>
      </c>
      <c r="C58" s="81">
        <v>0.771</v>
      </c>
      <c r="D58" s="81">
        <v>0.826</v>
      </c>
      <c r="E58" s="81">
        <v>0.884</v>
      </c>
      <c r="F58" s="81">
        <v>1.042</v>
      </c>
      <c r="G58" s="81">
        <v>1.229</v>
      </c>
      <c r="H58" s="81">
        <v>1.171</v>
      </c>
      <c r="I58" s="81">
        <v>1.024</v>
      </c>
      <c r="J58" s="81">
        <v>0.895</v>
      </c>
      <c r="K58" s="81">
        <v>0.843</v>
      </c>
      <c r="L58" s="81">
        <v>0.801</v>
      </c>
      <c r="M58" s="81">
        <v>0.702</v>
      </c>
      <c r="N58" s="81">
        <v>0.673</v>
      </c>
      <c r="O58" s="81">
        <v>0.79</v>
      </c>
      <c r="P58" s="81">
        <v>0.819</v>
      </c>
      <c r="Q58" s="81">
        <v>0.865</v>
      </c>
      <c r="R58" s="81">
        <v>0.958</v>
      </c>
      <c r="S58" s="81">
        <v>1.107</v>
      </c>
      <c r="T58" s="81">
        <v>0.068</v>
      </c>
      <c r="U58" s="81">
        <v>0.328</v>
      </c>
      <c r="V58" s="81">
        <v>0.388</v>
      </c>
      <c r="W58" s="81">
        <v>0.426</v>
      </c>
      <c r="X58" s="81">
        <v>0.07</v>
      </c>
      <c r="Y58" s="81">
        <v>0.076</v>
      </c>
    </row>
    <row r="59" spans="1:25" ht="15">
      <c r="A59" s="79">
        <v>1560</v>
      </c>
      <c r="B59" s="81">
        <v>0.673</v>
      </c>
      <c r="C59" s="81">
        <v>0.769</v>
      </c>
      <c r="D59" s="81">
        <v>0.823</v>
      </c>
      <c r="E59" s="81">
        <v>0.88</v>
      </c>
      <c r="F59" s="81">
        <v>1.039</v>
      </c>
      <c r="G59" s="81">
        <v>1.225</v>
      </c>
      <c r="H59" s="81">
        <v>1.171</v>
      </c>
      <c r="I59" s="81">
        <v>1.024</v>
      </c>
      <c r="J59" s="81">
        <v>0.893</v>
      </c>
      <c r="K59" s="81">
        <v>0.841</v>
      </c>
      <c r="L59" s="81">
        <v>0.801</v>
      </c>
      <c r="M59" s="81">
        <v>0.698</v>
      </c>
      <c r="N59" s="81">
        <v>0.669</v>
      </c>
      <c r="O59" s="81">
        <v>0.787</v>
      </c>
      <c r="P59" s="81">
        <v>0.817</v>
      </c>
      <c r="Q59" s="81">
        <v>0.863</v>
      </c>
      <c r="R59" s="81">
        <v>0.957</v>
      </c>
      <c r="S59" s="81">
        <v>1.105</v>
      </c>
      <c r="T59" s="81">
        <v>0.068</v>
      </c>
      <c r="U59" s="81">
        <v>0.328</v>
      </c>
      <c r="V59" s="81">
        <v>0.388</v>
      </c>
      <c r="W59" s="81">
        <v>0.427</v>
      </c>
      <c r="X59" s="81">
        <v>0.07</v>
      </c>
      <c r="Y59" s="81">
        <v>0.076</v>
      </c>
    </row>
    <row r="60" spans="1:25" ht="15">
      <c r="A60" s="79">
        <v>1590</v>
      </c>
      <c r="B60" s="81">
        <v>0.669</v>
      </c>
      <c r="C60" s="81">
        <v>0.768</v>
      </c>
      <c r="D60" s="81">
        <v>0.821</v>
      </c>
      <c r="E60" s="81">
        <v>0.88</v>
      </c>
      <c r="F60" s="81">
        <v>1.039</v>
      </c>
      <c r="G60" s="81">
        <v>1.226</v>
      </c>
      <c r="H60" s="81">
        <v>1.17</v>
      </c>
      <c r="I60" s="81">
        <v>1.023</v>
      </c>
      <c r="J60" s="81">
        <v>0.891</v>
      </c>
      <c r="K60" s="81">
        <v>0.838</v>
      </c>
      <c r="L60" s="81">
        <v>0.798</v>
      </c>
      <c r="M60" s="81">
        <v>0.696</v>
      </c>
      <c r="N60" s="81">
        <v>0.667</v>
      </c>
      <c r="O60" s="81">
        <v>0.787</v>
      </c>
      <c r="P60" s="81">
        <v>0.815</v>
      </c>
      <c r="Q60" s="81">
        <v>0.862</v>
      </c>
      <c r="R60" s="81">
        <v>0.957</v>
      </c>
      <c r="S60" s="81">
        <v>1.106</v>
      </c>
      <c r="T60" s="81">
        <v>0.068</v>
      </c>
      <c r="U60" s="81">
        <v>0.328</v>
      </c>
      <c r="V60" s="81">
        <v>0.392</v>
      </c>
      <c r="W60" s="81">
        <v>0.427</v>
      </c>
      <c r="X60" s="81">
        <v>0.07</v>
      </c>
      <c r="Y60" s="81">
        <v>0.076</v>
      </c>
    </row>
    <row r="61" spans="1:25" ht="15">
      <c r="A61" s="79">
        <v>1620</v>
      </c>
      <c r="B61" s="81">
        <v>0.665</v>
      </c>
      <c r="C61" s="81">
        <v>0.764</v>
      </c>
      <c r="D61" s="81">
        <v>0.817</v>
      </c>
      <c r="E61" s="81">
        <v>0.875</v>
      </c>
      <c r="F61" s="81">
        <v>1.034</v>
      </c>
      <c r="G61" s="81">
        <v>1.221</v>
      </c>
      <c r="H61" s="81">
        <v>1.169</v>
      </c>
      <c r="I61" s="81">
        <v>1.021</v>
      </c>
      <c r="J61" s="81">
        <v>0.889</v>
      </c>
      <c r="K61" s="81">
        <v>0.836</v>
      </c>
      <c r="L61" s="81">
        <v>0.797</v>
      </c>
      <c r="M61" s="81">
        <v>0.692</v>
      </c>
      <c r="N61" s="81">
        <v>0.663</v>
      </c>
      <c r="O61" s="81">
        <v>0.784</v>
      </c>
      <c r="P61" s="81">
        <v>0.812</v>
      </c>
      <c r="Q61" s="81">
        <v>0.859</v>
      </c>
      <c r="R61" s="81">
        <v>0.953</v>
      </c>
      <c r="S61" s="81">
        <v>1.103</v>
      </c>
      <c r="T61" s="81">
        <v>0.068</v>
      </c>
      <c r="U61" s="81">
        <v>0.328</v>
      </c>
      <c r="V61" s="81">
        <v>0.392</v>
      </c>
      <c r="W61" s="81">
        <v>0.426</v>
      </c>
      <c r="X61" s="81">
        <v>0.07</v>
      </c>
      <c r="Y61" s="81">
        <v>0.076</v>
      </c>
    </row>
    <row r="62" spans="1:25" ht="15">
      <c r="A62" s="79">
        <v>1650</v>
      </c>
      <c r="B62" s="81">
        <v>0.663</v>
      </c>
      <c r="C62" s="81">
        <v>0.763</v>
      </c>
      <c r="D62" s="81">
        <v>0.813</v>
      </c>
      <c r="E62" s="81">
        <v>0.875</v>
      </c>
      <c r="F62" s="81">
        <v>1.035</v>
      </c>
      <c r="G62" s="81">
        <v>1.223</v>
      </c>
      <c r="H62" s="81">
        <v>1.167</v>
      </c>
      <c r="I62" s="81">
        <v>1.02</v>
      </c>
      <c r="J62" s="81">
        <v>0.888</v>
      </c>
      <c r="K62" s="81">
        <v>0.834</v>
      </c>
      <c r="L62" s="81">
        <v>0.795</v>
      </c>
      <c r="M62" s="81">
        <v>0.689</v>
      </c>
      <c r="N62" s="81">
        <v>0.66</v>
      </c>
      <c r="O62" s="81">
        <v>0.783</v>
      </c>
      <c r="P62" s="81">
        <v>0.81</v>
      </c>
      <c r="Q62" s="81">
        <v>0.857</v>
      </c>
      <c r="R62" s="81">
        <v>0.952</v>
      </c>
      <c r="S62" s="81">
        <v>1.103</v>
      </c>
      <c r="T62" s="81">
        <v>0.068</v>
      </c>
      <c r="U62" s="81">
        <v>0.328</v>
      </c>
      <c r="V62" s="81">
        <v>0.386</v>
      </c>
      <c r="W62" s="81">
        <v>0.426</v>
      </c>
      <c r="X62" s="81">
        <v>0.07</v>
      </c>
      <c r="Y62" s="81">
        <v>0.076</v>
      </c>
    </row>
    <row r="63" spans="1:25" ht="15">
      <c r="A63" s="79">
        <v>1680</v>
      </c>
      <c r="B63" s="81">
        <v>0.659</v>
      </c>
      <c r="C63" s="81">
        <v>0.762</v>
      </c>
      <c r="D63" s="81">
        <v>0.812</v>
      </c>
      <c r="E63" s="81">
        <v>0.875</v>
      </c>
      <c r="F63" s="81">
        <v>1.035</v>
      </c>
      <c r="G63" s="81">
        <v>1.224</v>
      </c>
      <c r="H63" s="81">
        <v>1.166</v>
      </c>
      <c r="I63" s="81">
        <v>1.018</v>
      </c>
      <c r="J63" s="81">
        <v>0.886</v>
      </c>
      <c r="K63" s="81">
        <v>0.831</v>
      </c>
      <c r="L63" s="81">
        <v>0.794</v>
      </c>
      <c r="M63" s="81">
        <v>0.686</v>
      </c>
      <c r="N63" s="81">
        <v>0.656</v>
      </c>
      <c r="O63" s="81">
        <v>0.781</v>
      </c>
      <c r="P63" s="81">
        <v>0.809</v>
      </c>
      <c r="Q63" s="81">
        <v>0.855</v>
      </c>
      <c r="R63" s="81">
        <v>0.952</v>
      </c>
      <c r="S63" s="81">
        <v>1.101</v>
      </c>
      <c r="T63" s="81">
        <v>0.068</v>
      </c>
      <c r="U63" s="81">
        <v>0.329</v>
      </c>
      <c r="V63" s="81">
        <v>0.386</v>
      </c>
      <c r="W63" s="81">
        <v>0.427</v>
      </c>
      <c r="X63" s="81">
        <v>0.07</v>
      </c>
      <c r="Y63" s="81">
        <v>0.076</v>
      </c>
    </row>
    <row r="64" spans="1:25" ht="15">
      <c r="A64" s="79">
        <v>1710</v>
      </c>
      <c r="B64" s="81">
        <v>0.655</v>
      </c>
      <c r="C64" s="81">
        <v>0.758</v>
      </c>
      <c r="D64" s="81">
        <v>0.808</v>
      </c>
      <c r="E64" s="81">
        <v>0.87</v>
      </c>
      <c r="F64" s="81">
        <v>1.031</v>
      </c>
      <c r="G64" s="81">
        <v>1.219</v>
      </c>
      <c r="H64" s="81">
        <v>1.165</v>
      </c>
      <c r="I64" s="81">
        <v>1.017</v>
      </c>
      <c r="J64" s="81">
        <v>0.88</v>
      </c>
      <c r="K64" s="81">
        <v>0.829</v>
      </c>
      <c r="L64" s="81">
        <v>0.792</v>
      </c>
      <c r="M64" s="81">
        <v>0.682</v>
      </c>
      <c r="N64" s="81">
        <v>0.653</v>
      </c>
      <c r="O64" s="81">
        <v>0.779</v>
      </c>
      <c r="P64" s="81">
        <v>0.805</v>
      </c>
      <c r="Q64" s="81">
        <v>0.851</v>
      </c>
      <c r="R64" s="81">
        <v>0.948</v>
      </c>
      <c r="S64" s="81">
        <v>1.099</v>
      </c>
      <c r="T64" s="81">
        <v>0.068</v>
      </c>
      <c r="U64" s="81">
        <v>0.328</v>
      </c>
      <c r="V64" s="81">
        <v>0.389</v>
      </c>
      <c r="W64" s="81">
        <v>0.426</v>
      </c>
      <c r="X64" s="81">
        <v>0.07</v>
      </c>
      <c r="Y64" s="81">
        <v>0.076</v>
      </c>
    </row>
    <row r="65" spans="1:25" ht="15">
      <c r="A65" s="79">
        <v>1740</v>
      </c>
      <c r="B65" s="81">
        <v>0.653</v>
      </c>
      <c r="C65" s="81">
        <v>0.759</v>
      </c>
      <c r="D65" s="81">
        <v>0.807</v>
      </c>
      <c r="E65" s="81">
        <v>0.869</v>
      </c>
      <c r="F65" s="81">
        <v>1.032</v>
      </c>
      <c r="G65" s="81">
        <v>1.222</v>
      </c>
      <c r="H65" s="81">
        <v>1.164</v>
      </c>
      <c r="I65" s="81">
        <v>1.015</v>
      </c>
      <c r="J65" s="81">
        <v>0.879</v>
      </c>
      <c r="K65" s="81">
        <v>0.828</v>
      </c>
      <c r="L65" s="81">
        <v>0.79</v>
      </c>
      <c r="M65" s="81">
        <v>0.679</v>
      </c>
      <c r="N65" s="81">
        <v>0.65</v>
      </c>
      <c r="O65" s="81">
        <v>0.777</v>
      </c>
      <c r="P65" s="81">
        <v>0.803</v>
      </c>
      <c r="Q65" s="81">
        <v>0.85</v>
      </c>
      <c r="R65" s="81">
        <v>0.949</v>
      </c>
      <c r="S65" s="81">
        <v>1.099</v>
      </c>
      <c r="T65" s="81">
        <v>0.068</v>
      </c>
      <c r="U65" s="81">
        <v>0.329</v>
      </c>
      <c r="V65" s="81">
        <v>0.386</v>
      </c>
      <c r="W65" s="81">
        <v>0.426</v>
      </c>
      <c r="X65" s="81">
        <v>0.07</v>
      </c>
      <c r="Y65" s="81">
        <v>0.076</v>
      </c>
    </row>
    <row r="66" spans="1:25" ht="15">
      <c r="A66" s="79">
        <v>1770</v>
      </c>
      <c r="B66" s="81">
        <v>0.648</v>
      </c>
      <c r="C66" s="81">
        <v>0.757</v>
      </c>
      <c r="D66" s="81">
        <v>0.806</v>
      </c>
      <c r="E66" s="81">
        <v>0.869</v>
      </c>
      <c r="F66" s="81">
        <v>1.032</v>
      </c>
      <c r="G66" s="81">
        <v>1.221</v>
      </c>
      <c r="H66" s="81">
        <v>1.162</v>
      </c>
      <c r="I66" s="81">
        <v>1.013</v>
      </c>
      <c r="J66" s="81">
        <v>0.877</v>
      </c>
      <c r="K66" s="81">
        <v>0.825</v>
      </c>
      <c r="L66" s="81">
        <v>0.787</v>
      </c>
      <c r="M66" s="81">
        <v>0.676</v>
      </c>
      <c r="N66" s="81">
        <v>0.646</v>
      </c>
      <c r="O66" s="81">
        <v>0.776</v>
      </c>
      <c r="P66" s="81">
        <v>0.801</v>
      </c>
      <c r="Q66" s="81">
        <v>0.848</v>
      </c>
      <c r="R66" s="81">
        <v>0.946</v>
      </c>
      <c r="S66" s="81">
        <v>1.098</v>
      </c>
      <c r="T66" s="81">
        <v>0.068</v>
      </c>
      <c r="U66" s="81">
        <v>0.329</v>
      </c>
      <c r="V66" s="81">
        <v>0.387</v>
      </c>
      <c r="W66" s="81">
        <v>0.425</v>
      </c>
      <c r="X66" s="81">
        <v>0.069</v>
      </c>
      <c r="Y66" s="81">
        <v>0.076</v>
      </c>
    </row>
    <row r="67" spans="1:25" ht="15">
      <c r="A67" s="79">
        <v>1800</v>
      </c>
      <c r="B67" s="81">
        <v>0.645</v>
      </c>
      <c r="C67" s="81">
        <v>0.754</v>
      </c>
      <c r="D67" s="81">
        <v>0.802</v>
      </c>
      <c r="E67" s="81">
        <v>0.866</v>
      </c>
      <c r="F67" s="81">
        <v>1.028</v>
      </c>
      <c r="G67" s="81">
        <v>1.219</v>
      </c>
      <c r="H67" s="81">
        <v>1.162</v>
      </c>
      <c r="I67" s="81">
        <v>1.013</v>
      </c>
      <c r="J67" s="81">
        <v>0.875</v>
      </c>
      <c r="K67" s="81">
        <v>0.823</v>
      </c>
      <c r="L67" s="81">
        <v>0.785</v>
      </c>
      <c r="M67" s="81">
        <v>0.672</v>
      </c>
      <c r="N67" s="81">
        <v>0.643</v>
      </c>
      <c r="O67" s="81">
        <v>0.773</v>
      </c>
      <c r="P67" s="81">
        <v>0.798</v>
      </c>
      <c r="Q67" s="81">
        <v>0.846</v>
      </c>
      <c r="R67" s="81">
        <v>0.944</v>
      </c>
      <c r="S67" s="81">
        <v>1.097</v>
      </c>
      <c r="T67" s="81">
        <v>0.068</v>
      </c>
      <c r="U67" s="81">
        <v>0.329</v>
      </c>
      <c r="V67" s="81">
        <v>0.385</v>
      </c>
      <c r="W67" s="81">
        <v>0.426</v>
      </c>
      <c r="X67" s="81">
        <v>0.07</v>
      </c>
      <c r="Y67" s="81">
        <v>0.076</v>
      </c>
    </row>
    <row r="68" spans="1:25" ht="15">
      <c r="A68" s="79">
        <v>1830</v>
      </c>
      <c r="B68" s="81">
        <v>0.641</v>
      </c>
      <c r="C68" s="81">
        <v>0.753</v>
      </c>
      <c r="D68" s="81">
        <v>0.8</v>
      </c>
      <c r="E68" s="81">
        <v>0.863</v>
      </c>
      <c r="F68" s="81">
        <v>1.027</v>
      </c>
      <c r="G68" s="81">
        <v>1.219</v>
      </c>
      <c r="H68" s="81">
        <v>1.16</v>
      </c>
      <c r="I68" s="81">
        <v>1.011</v>
      </c>
      <c r="J68" s="81">
        <v>0.873</v>
      </c>
      <c r="K68" s="81">
        <v>0.82</v>
      </c>
      <c r="L68" s="81">
        <v>0.784</v>
      </c>
      <c r="M68" s="81">
        <v>0.669</v>
      </c>
      <c r="N68" s="81">
        <v>0.64</v>
      </c>
      <c r="O68" s="81">
        <v>0.772</v>
      </c>
      <c r="P68" s="81">
        <v>0.795</v>
      </c>
      <c r="Q68" s="81">
        <v>0.842</v>
      </c>
      <c r="R68" s="81">
        <v>0.942</v>
      </c>
      <c r="S68" s="81">
        <v>1.094</v>
      </c>
      <c r="T68" s="81">
        <v>0.068</v>
      </c>
      <c r="U68" s="81">
        <v>0.329</v>
      </c>
      <c r="V68" s="81">
        <v>0.385</v>
      </c>
      <c r="W68" s="81">
        <v>0.426</v>
      </c>
      <c r="X68" s="81">
        <v>0.069</v>
      </c>
      <c r="Y68" s="81">
        <v>0.076</v>
      </c>
    </row>
    <row r="69" spans="1:25" ht="15">
      <c r="A69" s="79">
        <v>1860</v>
      </c>
      <c r="B69" s="81">
        <v>0.637</v>
      </c>
      <c r="C69" s="81">
        <v>0.751</v>
      </c>
      <c r="D69" s="81">
        <v>0.798</v>
      </c>
      <c r="E69" s="81">
        <v>0.864</v>
      </c>
      <c r="F69" s="81">
        <v>1.028</v>
      </c>
      <c r="G69" s="81">
        <v>1.22</v>
      </c>
      <c r="H69" s="81">
        <v>1.159</v>
      </c>
      <c r="I69" s="81">
        <v>1.009</v>
      </c>
      <c r="J69" s="81">
        <v>0.871</v>
      </c>
      <c r="K69" s="81">
        <v>0.818</v>
      </c>
      <c r="L69" s="81">
        <v>0.781</v>
      </c>
      <c r="M69" s="81">
        <v>0.666</v>
      </c>
      <c r="N69" s="81">
        <v>0.636</v>
      </c>
      <c r="O69" s="81">
        <v>0.771</v>
      </c>
      <c r="P69" s="81">
        <v>0.793</v>
      </c>
      <c r="Q69" s="81">
        <v>0.841</v>
      </c>
      <c r="R69" s="81">
        <v>0.94</v>
      </c>
      <c r="S69" s="81">
        <v>1.092</v>
      </c>
      <c r="T69" s="81">
        <v>0.068</v>
      </c>
      <c r="U69" s="81">
        <v>0.329</v>
      </c>
      <c r="V69" s="81">
        <v>0.385</v>
      </c>
      <c r="W69" s="81">
        <v>0.426</v>
      </c>
      <c r="X69" s="81">
        <v>0.07</v>
      </c>
      <c r="Y69" s="81">
        <v>0.076</v>
      </c>
    </row>
    <row r="70" spans="1:25" ht="15">
      <c r="A70" s="79">
        <v>1890</v>
      </c>
      <c r="B70" s="81">
        <v>0.635</v>
      </c>
      <c r="C70" s="81">
        <v>0.748</v>
      </c>
      <c r="D70" s="81">
        <v>0.795</v>
      </c>
      <c r="E70" s="81">
        <v>0.859</v>
      </c>
      <c r="F70" s="81">
        <v>1.024</v>
      </c>
      <c r="G70" s="81">
        <v>1.216</v>
      </c>
      <c r="H70" s="81">
        <v>1.159</v>
      </c>
      <c r="I70" s="81">
        <v>1.008</v>
      </c>
      <c r="J70" s="81">
        <v>0.869</v>
      </c>
      <c r="K70" s="81">
        <v>0.815</v>
      </c>
      <c r="L70" s="81">
        <v>0.781</v>
      </c>
      <c r="M70" s="81">
        <v>0.661</v>
      </c>
      <c r="N70" s="81">
        <v>0.633</v>
      </c>
      <c r="O70" s="81">
        <v>0.767</v>
      </c>
      <c r="P70" s="81">
        <v>0.791</v>
      </c>
      <c r="Q70" s="81">
        <v>0.838</v>
      </c>
      <c r="R70" s="81">
        <v>0.939</v>
      </c>
      <c r="S70" s="81">
        <v>1.092</v>
      </c>
      <c r="T70" s="81">
        <v>0.068</v>
      </c>
      <c r="U70" s="81">
        <v>0.329</v>
      </c>
      <c r="V70" s="81">
        <v>0.385</v>
      </c>
      <c r="W70" s="81">
        <v>0.426</v>
      </c>
      <c r="X70" s="81">
        <v>0.069</v>
      </c>
      <c r="Y70" s="81">
        <v>0.076</v>
      </c>
    </row>
    <row r="71" spans="1:25" ht="15">
      <c r="A71" s="79">
        <v>1920</v>
      </c>
      <c r="B71" s="81">
        <v>0.63</v>
      </c>
      <c r="C71" s="81">
        <v>0.746</v>
      </c>
      <c r="D71" s="81">
        <v>0.793</v>
      </c>
      <c r="E71" s="81">
        <v>0.858</v>
      </c>
      <c r="F71" s="81">
        <v>1.023</v>
      </c>
      <c r="G71" s="81">
        <v>1.215</v>
      </c>
      <c r="H71" s="81">
        <v>1.157</v>
      </c>
      <c r="I71" s="81">
        <v>1.006</v>
      </c>
      <c r="J71" s="81">
        <v>0.867</v>
      </c>
      <c r="K71" s="81">
        <v>0.813</v>
      </c>
      <c r="L71" s="81">
        <v>0.777</v>
      </c>
      <c r="M71" s="81">
        <v>0.659</v>
      </c>
      <c r="N71" s="81">
        <v>0.629</v>
      </c>
      <c r="O71" s="81">
        <v>0.766</v>
      </c>
      <c r="P71" s="81">
        <v>0.788</v>
      </c>
      <c r="Q71" s="81">
        <v>0.836</v>
      </c>
      <c r="R71" s="81">
        <v>0.938</v>
      </c>
      <c r="S71" s="81">
        <v>1.09</v>
      </c>
      <c r="T71" s="81">
        <v>0.068</v>
      </c>
      <c r="U71" s="81">
        <v>0.329</v>
      </c>
      <c r="V71" s="81">
        <v>0.385</v>
      </c>
      <c r="W71" s="81">
        <v>0.425</v>
      </c>
      <c r="X71" s="81">
        <v>0.069</v>
      </c>
      <c r="Y71" s="81">
        <v>0.076</v>
      </c>
    </row>
    <row r="72" spans="1:25" ht="15">
      <c r="A72" s="79">
        <v>1950</v>
      </c>
      <c r="B72" s="81">
        <v>0.627</v>
      </c>
      <c r="C72" s="81">
        <v>0.745</v>
      </c>
      <c r="D72" s="81">
        <v>0.79</v>
      </c>
      <c r="E72" s="81">
        <v>0.854</v>
      </c>
      <c r="F72" s="81">
        <v>1.02</v>
      </c>
      <c r="G72" s="81">
        <v>1.214</v>
      </c>
      <c r="H72" s="81">
        <v>1.157</v>
      </c>
      <c r="I72" s="81">
        <v>1.005</v>
      </c>
      <c r="J72" s="81">
        <v>0.865</v>
      </c>
      <c r="K72" s="81">
        <v>0.811</v>
      </c>
      <c r="L72" s="81">
        <v>0.776</v>
      </c>
      <c r="M72" s="81">
        <v>0.654</v>
      </c>
      <c r="N72" s="81">
        <v>0.625</v>
      </c>
      <c r="O72" s="81">
        <v>0.763</v>
      </c>
      <c r="P72" s="81">
        <v>0.785</v>
      </c>
      <c r="Q72" s="81">
        <v>0.833</v>
      </c>
      <c r="R72" s="81">
        <v>0.934</v>
      </c>
      <c r="S72" s="81">
        <v>1.089</v>
      </c>
      <c r="T72" s="81">
        <v>0.068</v>
      </c>
      <c r="U72" s="81">
        <v>0.329</v>
      </c>
      <c r="V72" s="81">
        <v>0.385</v>
      </c>
      <c r="W72" s="81">
        <v>0.426</v>
      </c>
      <c r="X72" s="81">
        <v>0.07</v>
      </c>
      <c r="Y72" s="81">
        <v>0.076</v>
      </c>
    </row>
    <row r="73" spans="1:25" ht="15">
      <c r="A73" s="79">
        <v>1980</v>
      </c>
      <c r="B73" s="81">
        <v>0.624</v>
      </c>
      <c r="C73" s="81">
        <v>0.742</v>
      </c>
      <c r="D73" s="81">
        <v>0.788</v>
      </c>
      <c r="E73" s="81">
        <v>0.853</v>
      </c>
      <c r="F73" s="81">
        <v>1.02</v>
      </c>
      <c r="G73" s="81">
        <v>1.212</v>
      </c>
      <c r="H73" s="81">
        <v>1.155</v>
      </c>
      <c r="I73" s="81">
        <v>1.003</v>
      </c>
      <c r="J73" s="81">
        <v>0.863</v>
      </c>
      <c r="K73" s="81">
        <v>0.808</v>
      </c>
      <c r="L73" s="81">
        <v>0.773</v>
      </c>
      <c r="M73" s="81">
        <v>0.651</v>
      </c>
      <c r="N73" s="81">
        <v>0.622</v>
      </c>
      <c r="O73" s="81">
        <v>0.761</v>
      </c>
      <c r="P73" s="81">
        <v>0.782</v>
      </c>
      <c r="Q73" s="81">
        <v>0.832</v>
      </c>
      <c r="R73" s="81">
        <v>0.933</v>
      </c>
      <c r="S73" s="81">
        <v>1.088</v>
      </c>
      <c r="T73" s="81">
        <v>0.068</v>
      </c>
      <c r="U73" s="81">
        <v>0.329</v>
      </c>
      <c r="V73" s="81">
        <v>0.387</v>
      </c>
      <c r="W73" s="81">
        <v>0.426</v>
      </c>
      <c r="X73" s="81">
        <v>0.069</v>
      </c>
      <c r="Y73" s="81">
        <v>0.076</v>
      </c>
    </row>
    <row r="74" spans="1:25" ht="15">
      <c r="A74" s="79">
        <v>2010</v>
      </c>
      <c r="B74" s="81">
        <v>0.62</v>
      </c>
      <c r="C74" s="81">
        <v>0.741</v>
      </c>
      <c r="D74" s="81">
        <v>0.786</v>
      </c>
      <c r="E74" s="81">
        <v>0.852</v>
      </c>
      <c r="F74" s="81">
        <v>1.02</v>
      </c>
      <c r="G74" s="81">
        <v>1.213</v>
      </c>
      <c r="H74" s="81">
        <v>1.154</v>
      </c>
      <c r="I74" s="81">
        <v>1.001</v>
      </c>
      <c r="J74" s="81">
        <v>0.861</v>
      </c>
      <c r="K74" s="81">
        <v>0.806</v>
      </c>
      <c r="L74" s="81">
        <v>0.771</v>
      </c>
      <c r="M74" s="81">
        <v>0.648</v>
      </c>
      <c r="N74" s="81">
        <v>0.618</v>
      </c>
      <c r="O74" s="81">
        <v>0.76</v>
      </c>
      <c r="P74" s="81">
        <v>0.781</v>
      </c>
      <c r="Q74" s="81">
        <v>0.83</v>
      </c>
      <c r="R74" s="81">
        <v>0.933</v>
      </c>
      <c r="S74" s="81">
        <v>1.087</v>
      </c>
      <c r="T74" s="81">
        <v>0.068</v>
      </c>
      <c r="U74" s="81">
        <v>0.329</v>
      </c>
      <c r="V74" s="81">
        <v>0.385</v>
      </c>
      <c r="W74" s="81">
        <v>0.426</v>
      </c>
      <c r="X74" s="81">
        <v>0.069</v>
      </c>
      <c r="Y74" s="81">
        <v>0.076</v>
      </c>
    </row>
    <row r="75" spans="1:25" ht="15">
      <c r="A75" s="79">
        <v>2040</v>
      </c>
      <c r="B75" s="81">
        <v>0.616</v>
      </c>
      <c r="C75" s="81">
        <v>0.737</v>
      </c>
      <c r="D75" s="81">
        <v>0.783</v>
      </c>
      <c r="E75" s="81">
        <v>0.848</v>
      </c>
      <c r="F75" s="81">
        <v>1.016</v>
      </c>
      <c r="G75" s="81">
        <v>1.21</v>
      </c>
      <c r="H75" s="81">
        <v>1.153</v>
      </c>
      <c r="I75" s="81">
        <v>1</v>
      </c>
      <c r="J75" s="81">
        <v>0.859</v>
      </c>
      <c r="K75" s="81">
        <v>0.803</v>
      </c>
      <c r="L75" s="81">
        <v>0.77</v>
      </c>
      <c r="M75" s="81">
        <v>0.644</v>
      </c>
      <c r="N75" s="81">
        <v>0.615</v>
      </c>
      <c r="O75" s="81">
        <v>0.757</v>
      </c>
      <c r="P75" s="81">
        <v>0.777</v>
      </c>
      <c r="Q75" s="81">
        <v>0.826</v>
      </c>
      <c r="R75" s="81">
        <v>0.929</v>
      </c>
      <c r="S75" s="81">
        <v>1.085</v>
      </c>
      <c r="T75" s="81">
        <v>0.068</v>
      </c>
      <c r="U75" s="81">
        <v>0.329</v>
      </c>
      <c r="V75" s="81">
        <v>0.392</v>
      </c>
      <c r="W75" s="81">
        <v>0.425</v>
      </c>
      <c r="X75" s="81">
        <v>0.069</v>
      </c>
      <c r="Y75" s="81">
        <v>0.076</v>
      </c>
    </row>
    <row r="76" spans="1:25" ht="15">
      <c r="A76" s="79">
        <v>2070</v>
      </c>
      <c r="B76" s="81">
        <v>0.613</v>
      </c>
      <c r="C76" s="81">
        <v>0.736</v>
      </c>
      <c r="D76" s="81">
        <v>0.782</v>
      </c>
      <c r="E76" s="81">
        <v>0.847</v>
      </c>
      <c r="F76" s="81">
        <v>1.016</v>
      </c>
      <c r="G76" s="81">
        <v>1.211</v>
      </c>
      <c r="H76" s="81">
        <v>1.152</v>
      </c>
      <c r="I76" s="81">
        <v>0.999</v>
      </c>
      <c r="J76" s="81">
        <v>0.857</v>
      </c>
      <c r="K76" s="81">
        <v>0.8</v>
      </c>
      <c r="L76" s="81">
        <v>0.767</v>
      </c>
      <c r="M76" s="81">
        <v>0.641</v>
      </c>
      <c r="N76" s="81">
        <v>0.611</v>
      </c>
      <c r="O76" s="81">
        <v>0.756</v>
      </c>
      <c r="P76" s="81">
        <v>0.775</v>
      </c>
      <c r="Q76" s="81">
        <v>0.825</v>
      </c>
      <c r="R76" s="81">
        <v>0.928</v>
      </c>
      <c r="S76" s="81">
        <v>1.084</v>
      </c>
      <c r="T76" s="81">
        <v>0.068</v>
      </c>
      <c r="U76" s="81">
        <v>0.329</v>
      </c>
      <c r="V76" s="81">
        <v>0.386</v>
      </c>
      <c r="W76" s="81">
        <v>0.425</v>
      </c>
      <c r="X76" s="81">
        <v>0.069</v>
      </c>
      <c r="Y76" s="81">
        <v>0.076</v>
      </c>
    </row>
    <row r="77" spans="1:25" ht="15">
      <c r="A77" s="79">
        <v>2100</v>
      </c>
      <c r="B77" s="81">
        <v>0.609</v>
      </c>
      <c r="C77" s="81">
        <v>0.735</v>
      </c>
      <c r="D77" s="81">
        <v>0.779</v>
      </c>
      <c r="E77" s="81">
        <v>0.846</v>
      </c>
      <c r="F77" s="81">
        <v>1.017</v>
      </c>
      <c r="G77" s="81">
        <v>1.21</v>
      </c>
      <c r="H77" s="81">
        <v>1.151</v>
      </c>
      <c r="I77" s="81">
        <v>0.997</v>
      </c>
      <c r="J77" s="81">
        <v>0.855</v>
      </c>
      <c r="K77" s="81">
        <v>0.798</v>
      </c>
      <c r="L77" s="81">
        <v>0.766</v>
      </c>
      <c r="M77" s="81">
        <v>0.638</v>
      </c>
      <c r="N77" s="81">
        <v>0.608</v>
      </c>
      <c r="O77" s="81">
        <v>0.754</v>
      </c>
      <c r="P77" s="81">
        <v>0.773</v>
      </c>
      <c r="Q77" s="81">
        <v>0.822</v>
      </c>
      <c r="R77" s="81">
        <v>0.926</v>
      </c>
      <c r="S77" s="81">
        <v>1.083</v>
      </c>
      <c r="T77" s="81">
        <v>0.068</v>
      </c>
      <c r="U77" s="81">
        <v>0.329</v>
      </c>
      <c r="V77" s="81">
        <v>0.385</v>
      </c>
      <c r="W77" s="81">
        <v>0.425</v>
      </c>
      <c r="X77" s="81">
        <v>0.069</v>
      </c>
      <c r="Y77" s="81">
        <v>0.076</v>
      </c>
    </row>
    <row r="78" spans="1:25" ht="15">
      <c r="A78" s="79">
        <v>2130</v>
      </c>
      <c r="B78" s="81">
        <v>0.605</v>
      </c>
      <c r="C78" s="81">
        <v>0.731</v>
      </c>
      <c r="D78" s="81">
        <v>0.776</v>
      </c>
      <c r="E78" s="81">
        <v>0.843</v>
      </c>
      <c r="F78" s="81">
        <v>1.013</v>
      </c>
      <c r="G78" s="81">
        <v>1.209</v>
      </c>
      <c r="H78" s="81">
        <v>1.15</v>
      </c>
      <c r="I78" s="81">
        <v>0.996</v>
      </c>
      <c r="J78" s="81">
        <v>0.853</v>
      </c>
      <c r="K78" s="81">
        <v>0.796</v>
      </c>
      <c r="L78" s="81">
        <v>0.764</v>
      </c>
      <c r="M78" s="81">
        <v>0.633</v>
      </c>
      <c r="N78" s="81">
        <v>0.604</v>
      </c>
      <c r="O78" s="81">
        <v>0.751</v>
      </c>
      <c r="P78" s="81">
        <v>0.77</v>
      </c>
      <c r="Q78" s="81">
        <v>0.819</v>
      </c>
      <c r="R78" s="81">
        <v>0.924</v>
      </c>
      <c r="S78" s="81">
        <v>1.082</v>
      </c>
      <c r="T78" s="81">
        <v>0.068</v>
      </c>
      <c r="U78" s="81">
        <v>0.329</v>
      </c>
      <c r="V78" s="81">
        <v>0.385</v>
      </c>
      <c r="W78" s="81">
        <v>0.425</v>
      </c>
      <c r="X78" s="81">
        <v>0.069</v>
      </c>
      <c r="Y78" s="81">
        <v>0.076</v>
      </c>
    </row>
    <row r="79" spans="1:25" ht="15">
      <c r="A79" s="79">
        <v>2160</v>
      </c>
      <c r="B79" s="81">
        <v>0.601</v>
      </c>
      <c r="C79" s="81">
        <v>0.731</v>
      </c>
      <c r="D79" s="81">
        <v>0.774</v>
      </c>
      <c r="E79" s="81">
        <v>0.842</v>
      </c>
      <c r="F79" s="81">
        <v>1.013</v>
      </c>
      <c r="G79" s="81">
        <v>1.209</v>
      </c>
      <c r="H79" s="81">
        <v>1.148</v>
      </c>
      <c r="I79" s="81">
        <v>0.994</v>
      </c>
      <c r="J79" s="81">
        <v>0.85</v>
      </c>
      <c r="K79" s="81">
        <v>0.793</v>
      </c>
      <c r="L79" s="81">
        <v>0.762</v>
      </c>
      <c r="M79" s="81">
        <v>0.63</v>
      </c>
      <c r="N79" s="81">
        <v>0.6</v>
      </c>
      <c r="O79" s="81">
        <v>0.75</v>
      </c>
      <c r="P79" s="81">
        <v>0.768</v>
      </c>
      <c r="Q79" s="81">
        <v>0.817</v>
      </c>
      <c r="R79" s="81">
        <v>0.923</v>
      </c>
      <c r="S79" s="81">
        <v>1.081</v>
      </c>
      <c r="T79" s="81">
        <v>0.068</v>
      </c>
      <c r="U79" s="81">
        <v>0.329</v>
      </c>
      <c r="V79" s="81">
        <v>0.385</v>
      </c>
      <c r="W79" s="81">
        <v>0.425</v>
      </c>
      <c r="X79" s="81">
        <v>0.069</v>
      </c>
      <c r="Y79" s="81">
        <v>0.076</v>
      </c>
    </row>
    <row r="80" spans="1:25" ht="15">
      <c r="A80" s="79">
        <v>2190</v>
      </c>
      <c r="B80" s="81">
        <v>0.597</v>
      </c>
      <c r="C80" s="81">
        <v>0.729</v>
      </c>
      <c r="D80" s="81">
        <v>0.771</v>
      </c>
      <c r="E80" s="81">
        <v>0.841</v>
      </c>
      <c r="F80" s="81">
        <v>1.013</v>
      </c>
      <c r="G80" s="81">
        <v>1.21</v>
      </c>
      <c r="H80" s="81">
        <v>1.146</v>
      </c>
      <c r="I80" s="81">
        <v>0.992</v>
      </c>
      <c r="J80" s="81">
        <v>0.849</v>
      </c>
      <c r="K80" s="81">
        <v>0.79</v>
      </c>
      <c r="L80" s="81">
        <v>0.759</v>
      </c>
      <c r="M80" s="81">
        <v>0.627</v>
      </c>
      <c r="N80" s="81">
        <v>0.597</v>
      </c>
      <c r="O80" s="81">
        <v>0.746</v>
      </c>
      <c r="P80" s="81">
        <v>0.765</v>
      </c>
      <c r="Q80" s="81">
        <v>0.815</v>
      </c>
      <c r="R80" s="81">
        <v>0.921</v>
      </c>
      <c r="S80" s="81">
        <v>1.08</v>
      </c>
      <c r="T80" s="81">
        <v>0.068</v>
      </c>
      <c r="U80" s="81">
        <v>0.329</v>
      </c>
      <c r="V80" s="81">
        <v>0.385</v>
      </c>
      <c r="W80" s="81">
        <v>0.425</v>
      </c>
      <c r="X80" s="81">
        <v>0.069</v>
      </c>
      <c r="Y80" s="81">
        <v>0.076</v>
      </c>
    </row>
    <row r="81" spans="1:25" ht="15">
      <c r="A81" s="79">
        <v>2220</v>
      </c>
      <c r="B81" s="81">
        <v>0.594</v>
      </c>
      <c r="C81" s="81">
        <v>0.726</v>
      </c>
      <c r="D81" s="81">
        <v>0.768</v>
      </c>
      <c r="E81" s="81">
        <v>0.837</v>
      </c>
      <c r="F81" s="81">
        <v>1.009</v>
      </c>
      <c r="G81" s="81">
        <v>1.206</v>
      </c>
      <c r="H81" s="81">
        <v>1.146</v>
      </c>
      <c r="I81" s="81">
        <v>0.991</v>
      </c>
      <c r="J81" s="81">
        <v>0.847</v>
      </c>
      <c r="K81" s="81">
        <v>0.789</v>
      </c>
      <c r="L81" s="81">
        <v>0.756</v>
      </c>
      <c r="M81" s="81">
        <v>0.623</v>
      </c>
      <c r="N81" s="81">
        <v>0.593</v>
      </c>
      <c r="O81" s="81">
        <v>0.742</v>
      </c>
      <c r="P81" s="81">
        <v>0.761</v>
      </c>
      <c r="Q81" s="81">
        <v>0.812</v>
      </c>
      <c r="R81" s="81">
        <v>0.918</v>
      </c>
      <c r="S81" s="81">
        <v>1.077</v>
      </c>
      <c r="T81" s="81">
        <v>0.068</v>
      </c>
      <c r="U81" s="81">
        <v>0.329</v>
      </c>
      <c r="V81" s="81">
        <v>0.389</v>
      </c>
      <c r="W81" s="81">
        <v>0.425</v>
      </c>
      <c r="X81" s="81">
        <v>0.069</v>
      </c>
      <c r="Y81" s="81">
        <v>0.076</v>
      </c>
    </row>
    <row r="82" spans="1:25" ht="15">
      <c r="A82" s="79">
        <v>2250</v>
      </c>
      <c r="B82" s="81">
        <v>0.59</v>
      </c>
      <c r="C82" s="81">
        <v>0.724</v>
      </c>
      <c r="D82" s="81">
        <v>0.766</v>
      </c>
      <c r="E82" s="81">
        <v>0.836</v>
      </c>
      <c r="F82" s="81">
        <v>1.009</v>
      </c>
      <c r="G82" s="81">
        <v>1.207</v>
      </c>
      <c r="H82" s="81">
        <v>1.144</v>
      </c>
      <c r="I82" s="81">
        <v>0.989</v>
      </c>
      <c r="J82" s="81">
        <v>0.845</v>
      </c>
      <c r="K82" s="81">
        <v>0.786</v>
      </c>
      <c r="L82" s="81">
        <v>0.756</v>
      </c>
      <c r="M82" s="81">
        <v>0.619</v>
      </c>
      <c r="N82" s="81">
        <v>0.59</v>
      </c>
      <c r="O82" s="81">
        <v>0.741</v>
      </c>
      <c r="P82" s="81">
        <v>0.76</v>
      </c>
      <c r="Q82" s="81">
        <v>0.809</v>
      </c>
      <c r="R82" s="81">
        <v>0.917</v>
      </c>
      <c r="S82" s="81">
        <v>1.077</v>
      </c>
      <c r="T82" s="81">
        <v>0.068</v>
      </c>
      <c r="U82" s="81">
        <v>0.329</v>
      </c>
      <c r="V82" s="81">
        <v>0.392</v>
      </c>
      <c r="W82" s="81">
        <v>0.426</v>
      </c>
      <c r="X82" s="81">
        <v>0.069</v>
      </c>
      <c r="Y82" s="81">
        <v>0.076</v>
      </c>
    </row>
    <row r="83" spans="1:25" ht="15">
      <c r="A83" s="79">
        <v>2280</v>
      </c>
      <c r="B83" s="81">
        <v>0.586</v>
      </c>
      <c r="C83" s="81">
        <v>0.722</v>
      </c>
      <c r="D83" s="81">
        <v>0.764</v>
      </c>
      <c r="E83" s="81">
        <v>0.835</v>
      </c>
      <c r="F83" s="81">
        <v>1.006</v>
      </c>
      <c r="G83" s="81">
        <v>1.203</v>
      </c>
      <c r="H83" s="81">
        <v>1.145</v>
      </c>
      <c r="I83" s="81">
        <v>0.988</v>
      </c>
      <c r="J83" s="81">
        <v>0.843</v>
      </c>
      <c r="K83" s="81">
        <v>0.783</v>
      </c>
      <c r="L83" s="81">
        <v>0.754</v>
      </c>
      <c r="M83" s="81">
        <v>0.616</v>
      </c>
      <c r="N83" s="81">
        <v>0.586</v>
      </c>
      <c r="O83" s="81">
        <v>0.738</v>
      </c>
      <c r="P83" s="81">
        <v>0.756</v>
      </c>
      <c r="Q83" s="81">
        <v>0.807</v>
      </c>
      <c r="R83" s="81">
        <v>0.914</v>
      </c>
      <c r="S83" s="81">
        <v>1.074</v>
      </c>
      <c r="T83" s="81">
        <v>0.068</v>
      </c>
      <c r="U83" s="81">
        <v>0.329</v>
      </c>
      <c r="V83" s="81">
        <v>0.388</v>
      </c>
      <c r="W83" s="81">
        <v>0.425</v>
      </c>
      <c r="X83" s="81">
        <v>0.069</v>
      </c>
      <c r="Y83" s="81">
        <v>0.076</v>
      </c>
    </row>
    <row r="84" spans="1:25" ht="15">
      <c r="A84" s="79">
        <v>2310</v>
      </c>
      <c r="B84" s="81">
        <v>0.583</v>
      </c>
      <c r="C84" s="81">
        <v>0.72</v>
      </c>
      <c r="D84" s="81">
        <v>0.76</v>
      </c>
      <c r="E84" s="81">
        <v>0.83</v>
      </c>
      <c r="F84" s="81">
        <v>1.005</v>
      </c>
      <c r="G84" s="81">
        <v>1.203</v>
      </c>
      <c r="H84" s="81">
        <v>1.143</v>
      </c>
      <c r="I84" s="81">
        <v>0.986</v>
      </c>
      <c r="J84" s="81">
        <v>0.84</v>
      </c>
      <c r="K84" s="81">
        <v>0.78</v>
      </c>
      <c r="L84" s="81">
        <v>0.75</v>
      </c>
      <c r="M84" s="81">
        <v>0.612</v>
      </c>
      <c r="N84" s="81">
        <v>0.582</v>
      </c>
      <c r="O84" s="81">
        <v>0.736</v>
      </c>
      <c r="P84" s="81">
        <v>0.753</v>
      </c>
      <c r="Q84" s="81">
        <v>0.804</v>
      </c>
      <c r="R84" s="81">
        <v>0.913</v>
      </c>
      <c r="S84" s="81">
        <v>1.073</v>
      </c>
      <c r="T84" s="81">
        <v>0.068</v>
      </c>
      <c r="U84" s="81">
        <v>0.329</v>
      </c>
      <c r="V84" s="81">
        <v>0.39</v>
      </c>
      <c r="W84" s="81">
        <v>0.424</v>
      </c>
      <c r="X84" s="81">
        <v>0.069</v>
      </c>
      <c r="Y84" s="81">
        <v>0.076</v>
      </c>
    </row>
    <row r="85" spans="1:25" ht="15">
      <c r="A85" s="79">
        <v>2340</v>
      </c>
      <c r="B85" s="81">
        <v>0.579</v>
      </c>
      <c r="C85" s="81">
        <v>0.718</v>
      </c>
      <c r="D85" s="81">
        <v>0.758</v>
      </c>
      <c r="E85" s="81">
        <v>0.829</v>
      </c>
      <c r="F85" s="81">
        <v>1.005</v>
      </c>
      <c r="G85" s="81">
        <v>1.204</v>
      </c>
      <c r="H85" s="81">
        <v>1.142</v>
      </c>
      <c r="I85" s="81">
        <v>0.984</v>
      </c>
      <c r="J85" s="81">
        <v>0.838</v>
      </c>
      <c r="K85" s="81">
        <v>0.778</v>
      </c>
      <c r="L85" s="81">
        <v>0.748</v>
      </c>
      <c r="M85" s="81">
        <v>0.608</v>
      </c>
      <c r="N85" s="81">
        <v>0.579</v>
      </c>
      <c r="O85" s="81">
        <v>0.735</v>
      </c>
      <c r="P85" s="81">
        <v>0.751</v>
      </c>
      <c r="Q85" s="81">
        <v>0.802</v>
      </c>
      <c r="R85" s="81">
        <v>0.912</v>
      </c>
      <c r="S85" s="81">
        <v>1.073</v>
      </c>
      <c r="T85" s="81">
        <v>0.068</v>
      </c>
      <c r="U85" s="81">
        <v>0.329</v>
      </c>
      <c r="V85" s="81">
        <v>0.385</v>
      </c>
      <c r="W85" s="81">
        <v>0.425</v>
      </c>
      <c r="X85" s="81">
        <v>0.069</v>
      </c>
      <c r="Y85" s="81">
        <v>0.076</v>
      </c>
    </row>
    <row r="86" spans="1:25" ht="15">
      <c r="A86" s="79">
        <v>2370</v>
      </c>
      <c r="B86" s="81">
        <v>0.575</v>
      </c>
      <c r="C86" s="81">
        <v>0.715</v>
      </c>
      <c r="D86" s="81">
        <v>0.754</v>
      </c>
      <c r="E86" s="81">
        <v>0.826</v>
      </c>
      <c r="F86" s="81">
        <v>1.002</v>
      </c>
      <c r="G86" s="81">
        <v>1.2</v>
      </c>
      <c r="H86" s="81">
        <v>1.141</v>
      </c>
      <c r="I86" s="81">
        <v>0.983</v>
      </c>
      <c r="J86" s="81">
        <v>0.836</v>
      </c>
      <c r="K86" s="81">
        <v>0.775</v>
      </c>
      <c r="L86" s="81">
        <v>0.748</v>
      </c>
      <c r="M86" s="81">
        <v>0.604</v>
      </c>
      <c r="N86" s="81">
        <v>0.575</v>
      </c>
      <c r="O86" s="81">
        <v>0.732</v>
      </c>
      <c r="P86" s="81">
        <v>0.747</v>
      </c>
      <c r="Q86" s="81">
        <v>0.799</v>
      </c>
      <c r="R86" s="81">
        <v>0.909</v>
      </c>
      <c r="S86" s="81">
        <v>1.071</v>
      </c>
      <c r="T86" s="81">
        <v>0.068</v>
      </c>
      <c r="U86" s="81">
        <v>0.329</v>
      </c>
      <c r="V86" s="81">
        <v>0.389</v>
      </c>
      <c r="W86" s="81">
        <v>0.425</v>
      </c>
      <c r="X86" s="81">
        <v>0.069</v>
      </c>
      <c r="Y86" s="81">
        <v>0.077</v>
      </c>
    </row>
    <row r="87" spans="1:25" ht="15">
      <c r="A87" s="79">
        <v>2400</v>
      </c>
      <c r="B87" s="81">
        <v>0.572</v>
      </c>
      <c r="C87" s="81">
        <v>0.714</v>
      </c>
      <c r="D87" s="81">
        <v>0.752</v>
      </c>
      <c r="E87" s="81">
        <v>0.825</v>
      </c>
      <c r="F87" s="81">
        <v>1.001</v>
      </c>
      <c r="G87" s="81">
        <v>1.2</v>
      </c>
      <c r="H87" s="81">
        <v>1.14</v>
      </c>
      <c r="I87" s="81">
        <v>0.981</v>
      </c>
      <c r="J87" s="81">
        <v>0.834</v>
      </c>
      <c r="K87" s="81">
        <v>0.773</v>
      </c>
      <c r="L87" s="81">
        <v>0.744</v>
      </c>
      <c r="M87" s="81">
        <v>0.601</v>
      </c>
      <c r="N87" s="81">
        <v>0.571</v>
      </c>
      <c r="O87" s="81">
        <v>0.73</v>
      </c>
      <c r="P87" s="81">
        <v>0.744</v>
      </c>
      <c r="Q87" s="81">
        <v>0.797</v>
      </c>
      <c r="R87" s="81">
        <v>0.907</v>
      </c>
      <c r="S87" s="81">
        <v>1.069</v>
      </c>
      <c r="T87" s="81">
        <v>0.068</v>
      </c>
      <c r="U87" s="81">
        <v>0.329</v>
      </c>
      <c r="V87" s="81">
        <v>0.385</v>
      </c>
      <c r="W87" s="81">
        <v>0.424</v>
      </c>
      <c r="X87" s="81">
        <v>0.069</v>
      </c>
      <c r="Y87" s="81">
        <v>0.076</v>
      </c>
    </row>
    <row r="88" spans="1:25" ht="15">
      <c r="A88" s="79">
        <v>2430</v>
      </c>
      <c r="B88" s="81">
        <v>0.568</v>
      </c>
      <c r="C88" s="81">
        <v>0.712</v>
      </c>
      <c r="D88" s="81">
        <v>0.75</v>
      </c>
      <c r="E88" s="81">
        <v>0.824</v>
      </c>
      <c r="F88" s="81">
        <v>1.001</v>
      </c>
      <c r="G88" s="81">
        <v>1.201</v>
      </c>
      <c r="H88" s="81">
        <v>1.138</v>
      </c>
      <c r="I88" s="81">
        <v>0.979</v>
      </c>
      <c r="J88" s="81">
        <v>0.832</v>
      </c>
      <c r="K88" s="81">
        <v>0.77</v>
      </c>
      <c r="L88" s="81">
        <v>0.741</v>
      </c>
      <c r="M88" s="81">
        <v>0.597</v>
      </c>
      <c r="N88" s="81">
        <v>0.567</v>
      </c>
      <c r="O88" s="81">
        <v>0.729</v>
      </c>
      <c r="P88" s="81">
        <v>0.743</v>
      </c>
      <c r="Q88" s="81">
        <v>0.796</v>
      </c>
      <c r="R88" s="81">
        <v>0.905</v>
      </c>
      <c r="S88" s="81">
        <v>1.067</v>
      </c>
      <c r="T88" s="81">
        <v>0.068</v>
      </c>
      <c r="U88" s="81">
        <v>0.329</v>
      </c>
      <c r="V88" s="81">
        <v>0.385</v>
      </c>
      <c r="W88" s="81">
        <v>0.424</v>
      </c>
      <c r="X88" s="81">
        <v>0.069</v>
      </c>
      <c r="Y88" s="81">
        <v>0.077</v>
      </c>
    </row>
    <row r="89" spans="1:25" ht="15">
      <c r="A89" s="79">
        <v>2460</v>
      </c>
      <c r="B89" s="81">
        <v>0.564</v>
      </c>
      <c r="C89" s="81">
        <v>0.709</v>
      </c>
      <c r="D89" s="81">
        <v>0.746</v>
      </c>
      <c r="E89" s="81">
        <v>0.82</v>
      </c>
      <c r="F89" s="81">
        <v>0.997</v>
      </c>
      <c r="G89" s="81">
        <v>1.198</v>
      </c>
      <c r="H89" s="81">
        <v>1.137</v>
      </c>
      <c r="I89" s="81">
        <v>0.978</v>
      </c>
      <c r="J89" s="81">
        <v>0.83</v>
      </c>
      <c r="K89" s="81">
        <v>0.769</v>
      </c>
      <c r="L89" s="81">
        <v>0.74</v>
      </c>
      <c r="M89" s="81">
        <v>0.593</v>
      </c>
      <c r="N89" s="81">
        <v>0.563</v>
      </c>
      <c r="O89" s="81">
        <v>0.726</v>
      </c>
      <c r="P89" s="81">
        <v>0.739</v>
      </c>
      <c r="Q89" s="81">
        <v>0.792</v>
      </c>
      <c r="R89" s="81">
        <v>0.903</v>
      </c>
      <c r="S89" s="81">
        <v>1.066</v>
      </c>
      <c r="T89" s="81">
        <v>0.068</v>
      </c>
      <c r="U89" s="81">
        <v>0.329</v>
      </c>
      <c r="V89" s="81">
        <v>0.392</v>
      </c>
      <c r="W89" s="81">
        <v>0.424</v>
      </c>
      <c r="X89" s="81">
        <v>0.069</v>
      </c>
      <c r="Y89" s="81">
        <v>0.076</v>
      </c>
    </row>
    <row r="90" spans="1:25" ht="15">
      <c r="A90" s="79">
        <v>2490</v>
      </c>
      <c r="B90" s="81">
        <v>0.561</v>
      </c>
      <c r="C90" s="81">
        <v>0.708</v>
      </c>
      <c r="D90" s="81">
        <v>0.744</v>
      </c>
      <c r="E90" s="81">
        <v>0.819</v>
      </c>
      <c r="F90" s="81">
        <v>0.998</v>
      </c>
      <c r="G90" s="81">
        <v>1.198</v>
      </c>
      <c r="H90" s="81">
        <v>1.136</v>
      </c>
      <c r="I90" s="81">
        <v>0.977</v>
      </c>
      <c r="J90" s="81">
        <v>0.828</v>
      </c>
      <c r="K90" s="81">
        <v>0.766</v>
      </c>
      <c r="L90" s="81">
        <v>0.738</v>
      </c>
      <c r="M90" s="81">
        <v>0.59</v>
      </c>
      <c r="N90" s="81">
        <v>0.559</v>
      </c>
      <c r="O90" s="81">
        <v>0.724</v>
      </c>
      <c r="P90" s="81">
        <v>0.737</v>
      </c>
      <c r="Q90" s="81">
        <v>0.79</v>
      </c>
      <c r="R90" s="81">
        <v>0.901</v>
      </c>
      <c r="S90" s="81">
        <v>1.065</v>
      </c>
      <c r="T90" s="81">
        <v>0.068</v>
      </c>
      <c r="U90" s="81">
        <v>0.329</v>
      </c>
      <c r="V90" s="81">
        <v>0.385</v>
      </c>
      <c r="W90" s="81">
        <v>0.424</v>
      </c>
      <c r="X90" s="81">
        <v>0.069</v>
      </c>
      <c r="Y90" s="81">
        <v>0.076</v>
      </c>
    </row>
    <row r="91" spans="1:25" ht="15">
      <c r="A91" s="79">
        <v>2520</v>
      </c>
      <c r="B91" s="81">
        <v>0.556</v>
      </c>
      <c r="C91" s="81">
        <v>0.706</v>
      </c>
      <c r="D91" s="81">
        <v>0.743</v>
      </c>
      <c r="E91" s="81">
        <v>0.818</v>
      </c>
      <c r="F91" s="81">
        <v>0.997</v>
      </c>
      <c r="G91" s="81">
        <v>1.199</v>
      </c>
      <c r="H91" s="81">
        <v>1.134</v>
      </c>
      <c r="I91" s="81">
        <v>0.974</v>
      </c>
      <c r="J91" s="81">
        <v>0.825</v>
      </c>
      <c r="K91" s="81">
        <v>0.763</v>
      </c>
      <c r="L91" s="81">
        <v>0.735</v>
      </c>
      <c r="M91" s="81">
        <v>0.586</v>
      </c>
      <c r="N91" s="81">
        <v>0.556</v>
      </c>
      <c r="O91" s="81">
        <v>0.722</v>
      </c>
      <c r="P91" s="81">
        <v>0.734</v>
      </c>
      <c r="Q91" s="81">
        <v>0.788</v>
      </c>
      <c r="R91" s="81">
        <v>0.901</v>
      </c>
      <c r="S91" s="81">
        <v>1.063</v>
      </c>
      <c r="T91" s="81">
        <v>0.068</v>
      </c>
      <c r="U91" s="81">
        <v>0.329</v>
      </c>
      <c r="V91" s="81">
        <v>0.385</v>
      </c>
      <c r="W91" s="81">
        <v>0.424</v>
      </c>
      <c r="X91" s="81">
        <v>0.069</v>
      </c>
      <c r="Y91" s="81">
        <v>0.076</v>
      </c>
    </row>
    <row r="92" spans="1:25" ht="15">
      <c r="A92" s="79">
        <v>2550</v>
      </c>
      <c r="B92" s="81">
        <v>0.553</v>
      </c>
      <c r="C92" s="81">
        <v>0.703</v>
      </c>
      <c r="D92" s="81">
        <v>0.739</v>
      </c>
      <c r="E92" s="81">
        <v>0.813</v>
      </c>
      <c r="F92" s="81">
        <v>0.993</v>
      </c>
      <c r="G92" s="81">
        <v>1.195</v>
      </c>
      <c r="H92" s="81">
        <v>1.134</v>
      </c>
      <c r="I92" s="81">
        <v>0.973</v>
      </c>
      <c r="J92" s="81">
        <v>0.823</v>
      </c>
      <c r="K92" s="81">
        <v>0.76</v>
      </c>
      <c r="L92" s="81">
        <v>0.732</v>
      </c>
      <c r="M92" s="81">
        <v>0.582</v>
      </c>
      <c r="N92" s="81">
        <v>0.553</v>
      </c>
      <c r="O92" s="81">
        <v>0.719</v>
      </c>
      <c r="P92" s="81">
        <v>0.73</v>
      </c>
      <c r="Q92" s="81">
        <v>0.785</v>
      </c>
      <c r="R92" s="81">
        <v>0.898</v>
      </c>
      <c r="S92" s="81">
        <v>1.061</v>
      </c>
      <c r="T92" s="81">
        <v>0.068</v>
      </c>
      <c r="U92" s="81">
        <v>0.329</v>
      </c>
      <c r="V92" s="81">
        <v>0.385</v>
      </c>
      <c r="W92" s="81">
        <v>0.424</v>
      </c>
      <c r="X92" s="81">
        <v>0.069</v>
      </c>
      <c r="Y92" s="81">
        <v>0.076</v>
      </c>
    </row>
    <row r="93" spans="1:25" ht="15">
      <c r="A93" s="79">
        <v>2580</v>
      </c>
      <c r="B93" s="81">
        <v>0.549</v>
      </c>
      <c r="C93" s="81">
        <v>0.701</v>
      </c>
      <c r="D93" s="81">
        <v>0.737</v>
      </c>
      <c r="E93" s="81">
        <v>0.813</v>
      </c>
      <c r="F93" s="81">
        <v>0.992</v>
      </c>
      <c r="G93" s="81">
        <v>1.195</v>
      </c>
      <c r="H93" s="81">
        <v>1.132</v>
      </c>
      <c r="I93" s="81">
        <v>0.971</v>
      </c>
      <c r="J93" s="81">
        <v>0.821</v>
      </c>
      <c r="K93" s="81">
        <v>0.757</v>
      </c>
      <c r="L93" s="81">
        <v>0.732</v>
      </c>
      <c r="M93" s="81">
        <v>0.579</v>
      </c>
      <c r="N93" s="81">
        <v>0.549</v>
      </c>
      <c r="O93" s="81">
        <v>0.718</v>
      </c>
      <c r="P93" s="81">
        <v>0.728</v>
      </c>
      <c r="Q93" s="81">
        <v>0.782</v>
      </c>
      <c r="R93" s="81">
        <v>0.896</v>
      </c>
      <c r="S93" s="81">
        <v>1.06</v>
      </c>
      <c r="T93" s="81">
        <v>0.068</v>
      </c>
      <c r="U93" s="81">
        <v>0.329</v>
      </c>
      <c r="V93" s="81">
        <v>0.384</v>
      </c>
      <c r="W93" s="81">
        <v>0.424</v>
      </c>
      <c r="X93" s="81">
        <v>0.069</v>
      </c>
      <c r="Y93" s="81">
        <v>0.076</v>
      </c>
    </row>
    <row r="94" spans="1:25" ht="15">
      <c r="A94" s="79">
        <v>2610</v>
      </c>
      <c r="B94" s="81">
        <v>0.545</v>
      </c>
      <c r="C94" s="81">
        <v>0.7</v>
      </c>
      <c r="D94" s="81">
        <v>0.735</v>
      </c>
      <c r="E94" s="81">
        <v>0.811</v>
      </c>
      <c r="F94" s="81">
        <v>0.992</v>
      </c>
      <c r="G94" s="81">
        <v>1.195</v>
      </c>
      <c r="H94" s="81">
        <v>1.132</v>
      </c>
      <c r="I94" s="81">
        <v>0.97</v>
      </c>
      <c r="J94" s="81">
        <v>0.818</v>
      </c>
      <c r="K94" s="81">
        <v>0.754</v>
      </c>
      <c r="L94" s="81">
        <v>0.73</v>
      </c>
      <c r="M94" s="81">
        <v>0.575</v>
      </c>
      <c r="N94" s="81">
        <v>0.545</v>
      </c>
      <c r="O94" s="81">
        <v>0.715</v>
      </c>
      <c r="P94" s="81">
        <v>0.725</v>
      </c>
      <c r="Q94" s="81">
        <v>0.779</v>
      </c>
      <c r="R94" s="81">
        <v>0.893</v>
      </c>
      <c r="S94" s="81">
        <v>1.057</v>
      </c>
      <c r="T94" s="81">
        <v>0.068</v>
      </c>
      <c r="U94" s="81">
        <v>0.329</v>
      </c>
      <c r="V94" s="81">
        <v>0.384</v>
      </c>
      <c r="W94" s="81">
        <v>0.423</v>
      </c>
      <c r="X94" s="81">
        <v>0.069</v>
      </c>
      <c r="Y94" s="81">
        <v>0.076</v>
      </c>
    </row>
    <row r="95" spans="1:25" ht="15">
      <c r="A95" s="79">
        <v>2640</v>
      </c>
      <c r="B95" s="81">
        <v>0.542</v>
      </c>
      <c r="C95" s="81">
        <v>0.697</v>
      </c>
      <c r="D95" s="81">
        <v>0.731</v>
      </c>
      <c r="E95" s="81">
        <v>0.808</v>
      </c>
      <c r="F95" s="81">
        <v>0.989</v>
      </c>
      <c r="G95" s="81">
        <v>1.192</v>
      </c>
      <c r="H95" s="81">
        <v>1.13</v>
      </c>
      <c r="I95" s="81">
        <v>0.968</v>
      </c>
      <c r="J95" s="81">
        <v>0.817</v>
      </c>
      <c r="K95" s="81">
        <v>0.752</v>
      </c>
      <c r="L95" s="81">
        <v>0.728</v>
      </c>
      <c r="M95" s="81">
        <v>0.57</v>
      </c>
      <c r="N95" s="81">
        <v>0.542</v>
      </c>
      <c r="O95" s="81">
        <v>0.713</v>
      </c>
      <c r="P95" s="81">
        <v>0.722</v>
      </c>
      <c r="Q95" s="81">
        <v>0.777</v>
      </c>
      <c r="R95" s="81">
        <v>0.892</v>
      </c>
      <c r="S95" s="81">
        <v>1.056</v>
      </c>
      <c r="T95" s="81">
        <v>0.068</v>
      </c>
      <c r="U95" s="81">
        <v>0.329</v>
      </c>
      <c r="V95" s="81">
        <v>0.384</v>
      </c>
      <c r="W95" s="81">
        <v>0.423</v>
      </c>
      <c r="X95" s="81">
        <v>0.069</v>
      </c>
      <c r="Y95" s="81">
        <v>0.076</v>
      </c>
    </row>
    <row r="96" spans="1:25" ht="15">
      <c r="A96" s="79">
        <v>2670</v>
      </c>
      <c r="B96" s="81">
        <v>0.538</v>
      </c>
      <c r="C96" s="81">
        <v>0.696</v>
      </c>
      <c r="D96" s="81">
        <v>0.729</v>
      </c>
      <c r="E96" s="81">
        <v>0.807</v>
      </c>
      <c r="F96" s="81">
        <v>0.989</v>
      </c>
      <c r="G96" s="81">
        <v>1.193</v>
      </c>
      <c r="H96" s="81">
        <v>1.128</v>
      </c>
      <c r="I96" s="81">
        <v>0.966</v>
      </c>
      <c r="J96" s="81">
        <v>0.814</v>
      </c>
      <c r="K96" s="81">
        <v>0.75</v>
      </c>
      <c r="L96" s="81">
        <v>0.725</v>
      </c>
      <c r="M96" s="81">
        <v>0.566</v>
      </c>
      <c r="N96" s="81">
        <v>0.538</v>
      </c>
      <c r="O96" s="81">
        <v>0.712</v>
      </c>
      <c r="P96" s="81">
        <v>0.72</v>
      </c>
      <c r="Q96" s="81">
        <v>0.775</v>
      </c>
      <c r="R96" s="81">
        <v>0.891</v>
      </c>
      <c r="S96" s="81">
        <v>1.057</v>
      </c>
      <c r="T96" s="81">
        <v>0.068</v>
      </c>
      <c r="U96" s="81">
        <v>0.329</v>
      </c>
      <c r="V96" s="81">
        <v>0.384</v>
      </c>
      <c r="W96" s="81">
        <v>0.423</v>
      </c>
      <c r="X96" s="81">
        <v>0.069</v>
      </c>
      <c r="Y96" s="81">
        <v>0.076</v>
      </c>
    </row>
    <row r="97" spans="1:25" ht="15">
      <c r="A97" s="79">
        <v>2700</v>
      </c>
      <c r="B97" s="81">
        <v>0.534</v>
      </c>
      <c r="C97" s="81">
        <v>0.693</v>
      </c>
      <c r="D97" s="81">
        <v>0.725</v>
      </c>
      <c r="E97" s="81">
        <v>0.802</v>
      </c>
      <c r="F97" s="81">
        <v>0.985</v>
      </c>
      <c r="G97" s="81">
        <v>1.188</v>
      </c>
      <c r="H97" s="81">
        <v>1.128</v>
      </c>
      <c r="I97" s="81">
        <v>0.964</v>
      </c>
      <c r="J97" s="81">
        <v>0.812</v>
      </c>
      <c r="K97" s="81">
        <v>0.748</v>
      </c>
      <c r="L97" s="81">
        <v>0.723</v>
      </c>
      <c r="M97" s="81">
        <v>0.563</v>
      </c>
      <c r="N97" s="81">
        <v>0.534</v>
      </c>
      <c r="O97" s="81">
        <v>0.709</v>
      </c>
      <c r="P97" s="81">
        <v>0.716</v>
      </c>
      <c r="Q97" s="81">
        <v>0.773</v>
      </c>
      <c r="R97" s="81">
        <v>0.888</v>
      </c>
      <c r="S97" s="81">
        <v>1.054</v>
      </c>
      <c r="T97" s="81">
        <v>0.068</v>
      </c>
      <c r="U97" s="81">
        <v>0.329</v>
      </c>
      <c r="V97" s="81">
        <v>0.384</v>
      </c>
      <c r="W97" s="81">
        <v>0.424</v>
      </c>
      <c r="X97" s="81">
        <v>0.069</v>
      </c>
      <c r="Y97" s="81">
        <v>0.076</v>
      </c>
    </row>
    <row r="98" spans="1:25" ht="15">
      <c r="A98" s="79">
        <v>2730</v>
      </c>
      <c r="B98" s="81">
        <v>0.531</v>
      </c>
      <c r="C98" s="81">
        <v>0.691</v>
      </c>
      <c r="D98" s="81">
        <v>0.724</v>
      </c>
      <c r="E98" s="81">
        <v>0.801</v>
      </c>
      <c r="F98" s="81">
        <v>0.985</v>
      </c>
      <c r="G98" s="81">
        <v>1.189</v>
      </c>
      <c r="H98" s="81">
        <v>1.126</v>
      </c>
      <c r="I98" s="81">
        <v>0.963</v>
      </c>
      <c r="J98" s="81">
        <v>0.809</v>
      </c>
      <c r="K98" s="81">
        <v>0.745</v>
      </c>
      <c r="L98" s="81">
        <v>0.719</v>
      </c>
      <c r="M98" s="81">
        <v>0.56</v>
      </c>
      <c r="N98" s="81">
        <v>0.53</v>
      </c>
      <c r="O98" s="81">
        <v>0.707</v>
      </c>
      <c r="P98" s="81">
        <v>0.713</v>
      </c>
      <c r="Q98" s="81">
        <v>0.769</v>
      </c>
      <c r="R98" s="81">
        <v>0.887</v>
      </c>
      <c r="S98" s="81">
        <v>1.053</v>
      </c>
      <c r="T98" s="81">
        <v>0.068</v>
      </c>
      <c r="U98" s="81">
        <v>0.329</v>
      </c>
      <c r="V98" s="81">
        <v>0.384</v>
      </c>
      <c r="W98" s="81">
        <v>0.423</v>
      </c>
      <c r="X98" s="81">
        <v>0.068</v>
      </c>
      <c r="Y98" s="81">
        <v>0.076</v>
      </c>
    </row>
    <row r="99" spans="1:25" ht="15">
      <c r="A99" s="79">
        <v>2760</v>
      </c>
      <c r="B99" s="81">
        <v>0.526</v>
      </c>
      <c r="C99" s="81">
        <v>0.69</v>
      </c>
      <c r="D99" s="81">
        <v>0.722</v>
      </c>
      <c r="E99" s="81">
        <v>0.802</v>
      </c>
      <c r="F99" s="81">
        <v>0.985</v>
      </c>
      <c r="G99" s="81">
        <v>1.188</v>
      </c>
      <c r="H99" s="81">
        <v>1.124</v>
      </c>
      <c r="I99" s="81">
        <v>0.961</v>
      </c>
      <c r="J99" s="81">
        <v>0.807</v>
      </c>
      <c r="K99" s="81">
        <v>0.742</v>
      </c>
      <c r="L99" s="81">
        <v>0.719</v>
      </c>
      <c r="M99" s="81">
        <v>0.555</v>
      </c>
      <c r="N99" s="81">
        <v>0.526</v>
      </c>
      <c r="O99" s="81">
        <v>0.706</v>
      </c>
      <c r="P99" s="81">
        <v>0.711</v>
      </c>
      <c r="Q99" s="81">
        <v>0.767</v>
      </c>
      <c r="R99" s="81">
        <v>0.886</v>
      </c>
      <c r="S99" s="81">
        <v>1.052</v>
      </c>
      <c r="T99" s="81">
        <v>0.068</v>
      </c>
      <c r="U99" s="81">
        <v>0.329</v>
      </c>
      <c r="V99" s="81">
        <v>0.384</v>
      </c>
      <c r="W99" s="81">
        <v>0.423</v>
      </c>
      <c r="X99" s="81">
        <v>0.069</v>
      </c>
      <c r="Y99" s="81">
        <v>0.076</v>
      </c>
    </row>
    <row r="100" spans="1:25" ht="15">
      <c r="A100" s="79">
        <v>2790</v>
      </c>
      <c r="B100" s="81">
        <v>0.523</v>
      </c>
      <c r="C100" s="81">
        <v>0.686</v>
      </c>
      <c r="D100" s="81">
        <v>0.718</v>
      </c>
      <c r="E100" s="81">
        <v>0.796</v>
      </c>
      <c r="F100" s="81">
        <v>0.981</v>
      </c>
      <c r="G100" s="81">
        <v>1.185</v>
      </c>
      <c r="H100" s="81">
        <v>1.124</v>
      </c>
      <c r="I100" s="81">
        <v>0.959</v>
      </c>
      <c r="J100" s="81">
        <v>0.805</v>
      </c>
      <c r="K100" s="81">
        <v>0.739</v>
      </c>
      <c r="L100" s="81">
        <v>0.715</v>
      </c>
      <c r="M100" s="81">
        <v>0.552</v>
      </c>
      <c r="N100" s="81">
        <v>0.523</v>
      </c>
      <c r="O100" s="81">
        <v>0.702</v>
      </c>
      <c r="P100" s="81">
        <v>0.707</v>
      </c>
      <c r="Q100" s="81">
        <v>0.765</v>
      </c>
      <c r="R100" s="81">
        <v>0.883</v>
      </c>
      <c r="S100" s="81">
        <v>1.049</v>
      </c>
      <c r="T100" s="81">
        <v>0.068</v>
      </c>
      <c r="U100" s="81">
        <v>0.329</v>
      </c>
      <c r="V100" s="81">
        <v>0.384</v>
      </c>
      <c r="W100" s="81">
        <v>0.424</v>
      </c>
      <c r="X100" s="81">
        <v>0.069</v>
      </c>
      <c r="Y100" s="81">
        <v>0.076</v>
      </c>
    </row>
    <row r="101" spans="1:25" ht="15">
      <c r="A101" s="79">
        <v>2820</v>
      </c>
      <c r="B101" s="81">
        <v>0.519</v>
      </c>
      <c r="C101" s="81">
        <v>0.685</v>
      </c>
      <c r="D101" s="81">
        <v>0.716</v>
      </c>
      <c r="E101" s="81">
        <v>0.795</v>
      </c>
      <c r="F101" s="81">
        <v>0.98</v>
      </c>
      <c r="G101" s="81">
        <v>1.186</v>
      </c>
      <c r="H101" s="81">
        <v>1.122</v>
      </c>
      <c r="I101" s="81">
        <v>0.958</v>
      </c>
      <c r="J101" s="81">
        <v>0.803</v>
      </c>
      <c r="K101" s="81">
        <v>0.736</v>
      </c>
      <c r="L101" s="81">
        <v>0.712</v>
      </c>
      <c r="M101" s="81">
        <v>0.548</v>
      </c>
      <c r="N101" s="81">
        <v>0.52</v>
      </c>
      <c r="O101" s="81">
        <v>0.701</v>
      </c>
      <c r="P101" s="81">
        <v>0.705</v>
      </c>
      <c r="Q101" s="81">
        <v>0.762</v>
      </c>
      <c r="R101" s="81">
        <v>0.882</v>
      </c>
      <c r="S101" s="81">
        <v>1.049</v>
      </c>
      <c r="T101" s="81">
        <v>0.068</v>
      </c>
      <c r="U101" s="81">
        <v>0.329</v>
      </c>
      <c r="V101" s="81">
        <v>0.384</v>
      </c>
      <c r="W101" s="81">
        <v>0.423</v>
      </c>
      <c r="X101" s="81">
        <v>0.068</v>
      </c>
      <c r="Y101" s="81">
        <v>0.076</v>
      </c>
    </row>
    <row r="102" spans="1:25" ht="15">
      <c r="A102" s="79">
        <v>2850</v>
      </c>
      <c r="B102" s="81">
        <v>0.515</v>
      </c>
      <c r="C102" s="81">
        <v>0.684</v>
      </c>
      <c r="D102" s="81">
        <v>0.714</v>
      </c>
      <c r="E102" s="81">
        <v>0.794</v>
      </c>
      <c r="F102" s="81">
        <v>0.98</v>
      </c>
      <c r="G102" s="81">
        <v>1.185</v>
      </c>
      <c r="H102" s="81">
        <v>1.12</v>
      </c>
      <c r="I102" s="81">
        <v>0.955</v>
      </c>
      <c r="J102" s="81">
        <v>0.801</v>
      </c>
      <c r="K102" s="81">
        <v>0.734</v>
      </c>
      <c r="L102" s="81">
        <v>0.709</v>
      </c>
      <c r="M102" s="81">
        <v>0.544</v>
      </c>
      <c r="N102" s="81">
        <v>0.516</v>
      </c>
      <c r="O102" s="81">
        <v>0.7</v>
      </c>
      <c r="P102" s="81">
        <v>0.702</v>
      </c>
      <c r="Q102" s="81">
        <v>0.76</v>
      </c>
      <c r="R102" s="81">
        <v>0.881</v>
      </c>
      <c r="S102" s="81">
        <v>1.047</v>
      </c>
      <c r="T102" s="81">
        <v>0.068</v>
      </c>
      <c r="U102" s="81">
        <v>0.329</v>
      </c>
      <c r="V102" s="81">
        <v>0.384</v>
      </c>
      <c r="W102" s="81">
        <v>0.423</v>
      </c>
      <c r="X102" s="81">
        <v>0.068</v>
      </c>
      <c r="Y102" s="81">
        <v>0.076</v>
      </c>
    </row>
    <row r="103" spans="1:25" ht="15">
      <c r="A103" s="79">
        <v>2880</v>
      </c>
      <c r="B103" s="81">
        <v>0.512</v>
      </c>
      <c r="C103" s="81">
        <v>0.681</v>
      </c>
      <c r="D103" s="81">
        <v>0.71</v>
      </c>
      <c r="E103" s="81">
        <v>0.79</v>
      </c>
      <c r="F103" s="81">
        <v>0.976</v>
      </c>
      <c r="G103" s="81">
        <v>1.183</v>
      </c>
      <c r="H103" s="81">
        <v>1.119</v>
      </c>
      <c r="I103" s="81">
        <v>0.955</v>
      </c>
      <c r="J103" s="81">
        <v>0.798</v>
      </c>
      <c r="K103" s="81">
        <v>0.731</v>
      </c>
      <c r="L103" s="81">
        <v>0.709</v>
      </c>
      <c r="M103" s="81">
        <v>0.54</v>
      </c>
      <c r="N103" s="81">
        <v>0.512</v>
      </c>
      <c r="O103" s="81">
        <v>0.697</v>
      </c>
      <c r="P103" s="81">
        <v>0.698</v>
      </c>
      <c r="Q103" s="81">
        <v>0.757</v>
      </c>
      <c r="R103" s="81">
        <v>0.878</v>
      </c>
      <c r="S103" s="81">
        <v>1.045</v>
      </c>
      <c r="T103" s="81">
        <v>0.068</v>
      </c>
      <c r="U103" s="81">
        <v>0.329</v>
      </c>
      <c r="V103" s="81">
        <v>0.384</v>
      </c>
      <c r="W103" s="81">
        <v>0.423</v>
      </c>
      <c r="X103" s="81">
        <v>0.068</v>
      </c>
      <c r="Y103" s="81">
        <v>0.076</v>
      </c>
    </row>
    <row r="104" spans="1:25" ht="15">
      <c r="A104" s="79">
        <v>2910</v>
      </c>
      <c r="B104" s="81">
        <v>0.508</v>
      </c>
      <c r="C104" s="81">
        <v>0.679</v>
      </c>
      <c r="D104" s="81">
        <v>0.709</v>
      </c>
      <c r="E104" s="81">
        <v>0.789</v>
      </c>
      <c r="F104" s="81">
        <v>0.976</v>
      </c>
      <c r="G104" s="81">
        <v>1.183</v>
      </c>
      <c r="H104" s="81">
        <v>1.118</v>
      </c>
      <c r="I104" s="81">
        <v>0.952</v>
      </c>
      <c r="J104" s="81">
        <v>0.796</v>
      </c>
      <c r="K104" s="81">
        <v>0.729</v>
      </c>
      <c r="L104" s="81">
        <v>0.706</v>
      </c>
      <c r="M104" s="81">
        <v>0.537</v>
      </c>
      <c r="N104" s="81">
        <v>0.509</v>
      </c>
      <c r="O104" s="81">
        <v>0.695</v>
      </c>
      <c r="P104" s="81">
        <v>0.696</v>
      </c>
      <c r="Q104" s="81">
        <v>0.755</v>
      </c>
      <c r="R104" s="81">
        <v>0.876</v>
      </c>
      <c r="S104" s="81">
        <v>1.044</v>
      </c>
      <c r="T104" s="81">
        <v>0.068</v>
      </c>
      <c r="U104" s="81">
        <v>0.329</v>
      </c>
      <c r="V104" s="81">
        <v>0.384</v>
      </c>
      <c r="W104" s="81">
        <v>0.423</v>
      </c>
      <c r="X104" s="81">
        <v>0.068</v>
      </c>
      <c r="Y104" s="81">
        <v>0.076</v>
      </c>
    </row>
    <row r="105" spans="1:25" ht="15">
      <c r="A105" s="79">
        <v>2940</v>
      </c>
      <c r="B105" s="81">
        <v>0.504</v>
      </c>
      <c r="C105" s="81">
        <v>0.678</v>
      </c>
      <c r="D105" s="81">
        <v>0.707</v>
      </c>
      <c r="E105" s="81">
        <v>0.787</v>
      </c>
      <c r="F105" s="81">
        <v>0.976</v>
      </c>
      <c r="G105" s="81">
        <v>1.183</v>
      </c>
      <c r="H105" s="81">
        <v>1.117</v>
      </c>
      <c r="I105" s="81">
        <v>0.951</v>
      </c>
      <c r="J105" s="81">
        <v>0.794</v>
      </c>
      <c r="K105" s="81">
        <v>0.727</v>
      </c>
      <c r="L105" s="81">
        <v>0.703</v>
      </c>
      <c r="M105" s="81">
        <v>0.533</v>
      </c>
      <c r="N105" s="81">
        <v>0.505</v>
      </c>
      <c r="O105" s="81">
        <v>0.693</v>
      </c>
      <c r="P105" s="81">
        <v>0.692</v>
      </c>
      <c r="Q105" s="81">
        <v>0.751</v>
      </c>
      <c r="R105" s="81">
        <v>0.874</v>
      </c>
      <c r="S105" s="81">
        <v>1.041</v>
      </c>
      <c r="T105" s="81">
        <v>0.068</v>
      </c>
      <c r="U105" s="81">
        <v>0.329</v>
      </c>
      <c r="V105" s="81">
        <v>0.384</v>
      </c>
      <c r="W105" s="81">
        <v>0.423</v>
      </c>
      <c r="X105" s="81">
        <v>0.068</v>
      </c>
      <c r="Y105" s="81">
        <v>0.076</v>
      </c>
    </row>
    <row r="106" spans="1:25" ht="15">
      <c r="A106" s="79">
        <v>2970</v>
      </c>
      <c r="B106" s="81">
        <v>0.501</v>
      </c>
      <c r="C106" s="81">
        <v>0.674</v>
      </c>
      <c r="D106" s="81">
        <v>0.703</v>
      </c>
      <c r="E106" s="81">
        <v>0.783</v>
      </c>
      <c r="F106" s="81">
        <v>0.972</v>
      </c>
      <c r="G106" s="81">
        <v>1.18</v>
      </c>
      <c r="H106" s="81">
        <v>1.115</v>
      </c>
      <c r="I106" s="81">
        <v>0.949</v>
      </c>
      <c r="J106" s="81">
        <v>0.792</v>
      </c>
      <c r="K106" s="81">
        <v>0.724</v>
      </c>
      <c r="L106" s="81">
        <v>0.702</v>
      </c>
      <c r="M106" s="81">
        <v>0.529</v>
      </c>
      <c r="N106" s="81">
        <v>0.502</v>
      </c>
      <c r="O106" s="81">
        <v>0.69</v>
      </c>
      <c r="P106" s="81">
        <v>0.69</v>
      </c>
      <c r="Q106" s="81">
        <v>0.749</v>
      </c>
      <c r="R106" s="81">
        <v>0.873</v>
      </c>
      <c r="S106" s="81">
        <v>1.04</v>
      </c>
      <c r="T106" s="81">
        <v>0.068</v>
      </c>
      <c r="U106" s="81">
        <v>0.329</v>
      </c>
      <c r="V106" s="81">
        <v>0.383</v>
      </c>
      <c r="W106" s="81">
        <v>0.423</v>
      </c>
      <c r="X106" s="81">
        <v>0.068</v>
      </c>
      <c r="Y106" s="81">
        <v>0.076</v>
      </c>
    </row>
    <row r="107" spans="1:25" ht="15">
      <c r="A107" s="79">
        <v>3000</v>
      </c>
      <c r="B107" s="81">
        <v>0.498</v>
      </c>
      <c r="C107" s="81">
        <v>0.673</v>
      </c>
      <c r="D107" s="81">
        <v>0.701</v>
      </c>
      <c r="E107" s="81">
        <v>0.782</v>
      </c>
      <c r="F107" s="81">
        <v>0.973</v>
      </c>
      <c r="G107" s="81">
        <v>1.18</v>
      </c>
      <c r="H107" s="81">
        <v>1.114</v>
      </c>
      <c r="I107" s="81">
        <v>0.947</v>
      </c>
      <c r="J107" s="81">
        <v>0.79</v>
      </c>
      <c r="K107" s="81">
        <v>0.721</v>
      </c>
      <c r="L107" s="81">
        <v>0.699</v>
      </c>
      <c r="M107" s="81">
        <v>0.526</v>
      </c>
      <c r="N107" s="81">
        <v>0.499</v>
      </c>
      <c r="O107" s="81">
        <v>0.689</v>
      </c>
      <c r="P107" s="81">
        <v>0.688</v>
      </c>
      <c r="Q107" s="81">
        <v>0.748</v>
      </c>
      <c r="R107" s="81">
        <v>0.873</v>
      </c>
      <c r="S107" s="81">
        <v>1.04</v>
      </c>
      <c r="T107" s="81">
        <v>0.068</v>
      </c>
      <c r="U107" s="81">
        <v>0.329</v>
      </c>
      <c r="V107" s="81">
        <v>0.384</v>
      </c>
      <c r="W107" s="81">
        <v>0.423</v>
      </c>
      <c r="X107" s="81">
        <v>0.069</v>
      </c>
      <c r="Y107" s="81">
        <v>0.076</v>
      </c>
    </row>
    <row r="108" spans="1:25" ht="15">
      <c r="A108" s="79">
        <v>3030</v>
      </c>
      <c r="B108" s="81">
        <v>0.494</v>
      </c>
      <c r="C108" s="81">
        <v>0.67</v>
      </c>
      <c r="D108" s="81">
        <v>0.699</v>
      </c>
      <c r="E108" s="81">
        <v>0.778</v>
      </c>
      <c r="F108" s="81">
        <v>0.968</v>
      </c>
      <c r="G108" s="81">
        <v>1.176</v>
      </c>
      <c r="H108" s="81">
        <v>1.113</v>
      </c>
      <c r="I108" s="81">
        <v>0.946</v>
      </c>
      <c r="J108" s="81">
        <v>0.787</v>
      </c>
      <c r="K108" s="81">
        <v>0.719</v>
      </c>
      <c r="L108" s="81">
        <v>0.698</v>
      </c>
      <c r="M108" s="81">
        <v>0.522</v>
      </c>
      <c r="N108" s="81">
        <v>0.495</v>
      </c>
      <c r="O108" s="81">
        <v>0.687</v>
      </c>
      <c r="P108" s="81">
        <v>0.685</v>
      </c>
      <c r="Q108" s="81">
        <v>0.744</v>
      </c>
      <c r="R108" s="81">
        <v>0.869</v>
      </c>
      <c r="S108" s="81">
        <v>1.038</v>
      </c>
      <c r="T108" s="81">
        <v>0.068</v>
      </c>
      <c r="U108" s="81">
        <v>0.329</v>
      </c>
      <c r="V108" s="81">
        <v>0.385</v>
      </c>
      <c r="W108" s="81">
        <v>0.422</v>
      </c>
      <c r="X108" s="81">
        <v>0.068</v>
      </c>
      <c r="Y108" s="81">
        <v>0.075</v>
      </c>
    </row>
    <row r="109" spans="1:25" ht="15">
      <c r="A109" s="79">
        <v>3060</v>
      </c>
      <c r="B109" s="81">
        <v>0.491</v>
      </c>
      <c r="C109" s="81">
        <v>0.668</v>
      </c>
      <c r="D109" s="81">
        <v>0.696</v>
      </c>
      <c r="E109" s="81">
        <v>0.777</v>
      </c>
      <c r="F109" s="81">
        <v>0.968</v>
      </c>
      <c r="G109" s="81">
        <v>1.176</v>
      </c>
      <c r="H109" s="81">
        <v>1.112</v>
      </c>
      <c r="I109" s="81">
        <v>0.944</v>
      </c>
      <c r="J109" s="81">
        <v>0.785</v>
      </c>
      <c r="K109" s="81">
        <v>0.716</v>
      </c>
      <c r="L109" s="81">
        <v>0.695</v>
      </c>
      <c r="M109" s="81">
        <v>0.518</v>
      </c>
      <c r="N109" s="81">
        <v>0.491</v>
      </c>
      <c r="O109" s="81">
        <v>0.685</v>
      </c>
      <c r="P109" s="81">
        <v>0.682</v>
      </c>
      <c r="Q109" s="81">
        <v>0.741</v>
      </c>
      <c r="R109" s="81">
        <v>0.868</v>
      </c>
      <c r="S109" s="81">
        <v>1.037</v>
      </c>
      <c r="T109" s="81">
        <v>0.068</v>
      </c>
      <c r="U109" s="81">
        <v>0.329</v>
      </c>
      <c r="V109" s="81">
        <v>0.384</v>
      </c>
      <c r="W109" s="81">
        <v>0.423</v>
      </c>
      <c r="X109" s="81">
        <v>0.068</v>
      </c>
      <c r="Y109" s="81">
        <v>0.076</v>
      </c>
    </row>
    <row r="110" spans="1:25" ht="15">
      <c r="A110" s="79">
        <v>3090</v>
      </c>
      <c r="B110" s="81">
        <v>0.487</v>
      </c>
      <c r="C110" s="81">
        <v>0.667</v>
      </c>
      <c r="D110" s="81">
        <v>0.694</v>
      </c>
      <c r="E110" s="81">
        <v>0.777</v>
      </c>
      <c r="F110" s="81">
        <v>0.967</v>
      </c>
      <c r="G110" s="81">
        <v>1.177</v>
      </c>
      <c r="H110" s="81">
        <v>1.11</v>
      </c>
      <c r="I110" s="81">
        <v>0.942</v>
      </c>
      <c r="J110" s="81">
        <v>0.783</v>
      </c>
      <c r="K110" s="81">
        <v>0.714</v>
      </c>
      <c r="L110" s="81">
        <v>0.693</v>
      </c>
      <c r="M110" s="81">
        <v>0.515</v>
      </c>
      <c r="N110" s="81">
        <v>0.488</v>
      </c>
      <c r="O110" s="81">
        <v>0.683</v>
      </c>
      <c r="P110" s="81">
        <v>0.68</v>
      </c>
      <c r="Q110" s="81">
        <v>0.739</v>
      </c>
      <c r="R110" s="81">
        <v>0.866</v>
      </c>
      <c r="S110" s="81">
        <v>1.036</v>
      </c>
      <c r="T110" s="81">
        <v>0.068</v>
      </c>
      <c r="U110" s="81">
        <v>0.329</v>
      </c>
      <c r="V110" s="81">
        <v>0.383</v>
      </c>
      <c r="W110" s="81">
        <v>0.423</v>
      </c>
      <c r="X110" s="81">
        <v>0.068</v>
      </c>
      <c r="Y110" s="81">
        <v>0.076</v>
      </c>
    </row>
    <row r="111" spans="1:25" ht="15">
      <c r="A111" s="79">
        <v>3120</v>
      </c>
      <c r="B111" s="81">
        <v>0.483</v>
      </c>
      <c r="C111" s="81">
        <v>0.664</v>
      </c>
      <c r="D111" s="81">
        <v>0.691</v>
      </c>
      <c r="E111" s="81">
        <v>0.774</v>
      </c>
      <c r="F111" s="81">
        <v>0.964</v>
      </c>
      <c r="G111" s="81">
        <v>1.174</v>
      </c>
      <c r="H111" s="81">
        <v>1.109</v>
      </c>
      <c r="I111" s="81">
        <v>0.941</v>
      </c>
      <c r="J111" s="81">
        <v>0.78</v>
      </c>
      <c r="K111" s="81">
        <v>0.711</v>
      </c>
      <c r="L111" s="81">
        <v>0.692</v>
      </c>
      <c r="M111" s="81">
        <v>0.511</v>
      </c>
      <c r="N111" s="81">
        <v>0.484</v>
      </c>
      <c r="O111" s="81">
        <v>0.68</v>
      </c>
      <c r="P111" s="81">
        <v>0.676</v>
      </c>
      <c r="Q111" s="81">
        <v>0.737</v>
      </c>
      <c r="R111" s="81">
        <v>0.864</v>
      </c>
      <c r="S111" s="81">
        <v>1.034</v>
      </c>
      <c r="T111" s="81">
        <v>0.068</v>
      </c>
      <c r="U111" s="81">
        <v>0.329</v>
      </c>
      <c r="V111" s="81">
        <v>0.383</v>
      </c>
      <c r="W111" s="81">
        <v>0.423</v>
      </c>
      <c r="X111" s="81">
        <v>0.068</v>
      </c>
      <c r="Y111" s="81">
        <v>0.076</v>
      </c>
    </row>
    <row r="112" spans="1:25" ht="15">
      <c r="A112" s="79">
        <v>3150</v>
      </c>
      <c r="B112" s="81">
        <v>0.48</v>
      </c>
      <c r="C112" s="81">
        <v>0.663</v>
      </c>
      <c r="D112" s="81">
        <v>0.689</v>
      </c>
      <c r="E112" s="81">
        <v>0.772</v>
      </c>
      <c r="F112" s="81">
        <v>0.963</v>
      </c>
      <c r="G112" s="81">
        <v>1.173</v>
      </c>
      <c r="H112" s="81">
        <v>1.107</v>
      </c>
      <c r="I112" s="81">
        <v>0.939</v>
      </c>
      <c r="J112" s="81">
        <v>0.778</v>
      </c>
      <c r="K112" s="81">
        <v>0.708</v>
      </c>
      <c r="L112" s="81">
        <v>0.689</v>
      </c>
      <c r="M112" s="81">
        <v>0.508</v>
      </c>
      <c r="N112" s="81">
        <v>0.48</v>
      </c>
      <c r="O112" s="81">
        <v>0.678</v>
      </c>
      <c r="P112" s="81">
        <v>0.674</v>
      </c>
      <c r="Q112" s="81">
        <v>0.734</v>
      </c>
      <c r="R112" s="81">
        <v>0.862</v>
      </c>
      <c r="S112" s="81">
        <v>1.032</v>
      </c>
      <c r="T112" s="81">
        <v>0.068</v>
      </c>
      <c r="U112" s="81">
        <v>0.329</v>
      </c>
      <c r="V112" s="81">
        <v>0.383</v>
      </c>
      <c r="W112" s="81">
        <v>0.423</v>
      </c>
      <c r="X112" s="81">
        <v>0.068</v>
      </c>
      <c r="Y112" s="81">
        <v>0.075</v>
      </c>
    </row>
    <row r="113" spans="1:25" ht="15">
      <c r="A113" s="79">
        <v>3180</v>
      </c>
      <c r="B113" s="81">
        <v>0.476</v>
      </c>
      <c r="C113" s="81">
        <v>0.662</v>
      </c>
      <c r="D113" s="81">
        <v>0.687</v>
      </c>
      <c r="E113" s="81">
        <v>0.77</v>
      </c>
      <c r="F113" s="81">
        <v>0.964</v>
      </c>
      <c r="G113" s="81">
        <v>1.173</v>
      </c>
      <c r="H113" s="81">
        <v>1.106</v>
      </c>
      <c r="I113" s="81">
        <v>0.937</v>
      </c>
      <c r="J113" s="81">
        <v>0.776</v>
      </c>
      <c r="K113" s="81">
        <v>0.705</v>
      </c>
      <c r="L113" s="81">
        <v>0.687</v>
      </c>
      <c r="M113" s="81">
        <v>0.504</v>
      </c>
      <c r="N113" s="81">
        <v>0.477</v>
      </c>
      <c r="O113" s="81">
        <v>0.677</v>
      </c>
      <c r="P113" s="81">
        <v>0.672</v>
      </c>
      <c r="Q113" s="81">
        <v>0.732</v>
      </c>
      <c r="R113" s="81">
        <v>0.861</v>
      </c>
      <c r="S113" s="81">
        <v>1.031</v>
      </c>
      <c r="T113" s="81">
        <v>0.068</v>
      </c>
      <c r="U113" s="81">
        <v>0.329</v>
      </c>
      <c r="V113" s="81">
        <v>0.383</v>
      </c>
      <c r="W113" s="81">
        <v>0.423</v>
      </c>
      <c r="X113" s="81">
        <v>0.068</v>
      </c>
      <c r="Y113" s="81">
        <v>0.076</v>
      </c>
    </row>
    <row r="114" spans="1:25" ht="15">
      <c r="A114" s="79">
        <v>3210</v>
      </c>
      <c r="B114" s="81">
        <v>0.473</v>
      </c>
      <c r="C114" s="81">
        <v>0.658</v>
      </c>
      <c r="D114" s="81">
        <v>0.683</v>
      </c>
      <c r="E114" s="81">
        <v>0.766</v>
      </c>
      <c r="F114" s="81">
        <v>0.959</v>
      </c>
      <c r="G114" s="81">
        <v>1.17</v>
      </c>
      <c r="H114" s="81">
        <v>1.105</v>
      </c>
      <c r="I114" s="81">
        <v>0.936</v>
      </c>
      <c r="J114" s="81">
        <v>0.774</v>
      </c>
      <c r="K114" s="81">
        <v>0.704</v>
      </c>
      <c r="L114" s="81">
        <v>0.686</v>
      </c>
      <c r="M114" s="81">
        <v>0.501</v>
      </c>
      <c r="N114" s="81">
        <v>0.474</v>
      </c>
      <c r="O114" s="81">
        <v>0.674</v>
      </c>
      <c r="P114" s="81">
        <v>0.668</v>
      </c>
      <c r="Q114" s="81">
        <v>0.728</v>
      </c>
      <c r="R114" s="81">
        <v>0.858</v>
      </c>
      <c r="S114" s="81">
        <v>1.029</v>
      </c>
      <c r="T114" s="81">
        <v>0.068</v>
      </c>
      <c r="U114" s="81">
        <v>0.329</v>
      </c>
      <c r="V114" s="81">
        <v>0.383</v>
      </c>
      <c r="W114" s="81">
        <v>0.423</v>
      </c>
      <c r="X114" s="81">
        <v>0.068</v>
      </c>
      <c r="Y114" s="81">
        <v>0.076</v>
      </c>
    </row>
    <row r="115" spans="1:25" ht="15">
      <c r="A115" s="79">
        <v>3240</v>
      </c>
      <c r="B115" s="81">
        <v>0.469</v>
      </c>
      <c r="C115" s="81">
        <v>0.656</v>
      </c>
      <c r="D115" s="81">
        <v>0.681</v>
      </c>
      <c r="E115" s="81">
        <v>0.764</v>
      </c>
      <c r="F115" s="81">
        <v>0.961</v>
      </c>
      <c r="G115" s="81">
        <v>1.17</v>
      </c>
      <c r="H115" s="81">
        <v>1.104</v>
      </c>
      <c r="I115" s="81">
        <v>0.932</v>
      </c>
      <c r="J115" s="81">
        <v>0.772</v>
      </c>
      <c r="K115" s="81">
        <v>0.701</v>
      </c>
      <c r="L115" s="81">
        <v>0.684</v>
      </c>
      <c r="M115" s="81">
        <v>0.497</v>
      </c>
      <c r="N115" s="81">
        <v>0.47</v>
      </c>
      <c r="O115" s="81">
        <v>0.673</v>
      </c>
      <c r="P115" s="81">
        <v>0.666</v>
      </c>
      <c r="Q115" s="81">
        <v>0.727</v>
      </c>
      <c r="R115" s="81">
        <v>0.856</v>
      </c>
      <c r="S115" s="81">
        <v>1.028</v>
      </c>
      <c r="T115" s="81">
        <v>0.068</v>
      </c>
      <c r="U115" s="81">
        <v>0.329</v>
      </c>
      <c r="V115" s="81">
        <v>0.383</v>
      </c>
      <c r="W115" s="81">
        <v>0.422</v>
      </c>
      <c r="X115" s="81">
        <v>0.068</v>
      </c>
      <c r="Y115" s="81">
        <v>0.075</v>
      </c>
    </row>
    <row r="116" spans="1:25" ht="15">
      <c r="A116" s="79">
        <v>3270</v>
      </c>
      <c r="B116" s="81">
        <v>0.466</v>
      </c>
      <c r="C116" s="81">
        <v>0.655</v>
      </c>
      <c r="D116" s="81">
        <v>0.679</v>
      </c>
      <c r="E116" s="81">
        <v>0.763</v>
      </c>
      <c r="F116" s="81">
        <v>0.96</v>
      </c>
      <c r="G116" s="81">
        <v>1.171</v>
      </c>
      <c r="H116" s="81">
        <v>1.103</v>
      </c>
      <c r="I116" s="81">
        <v>0.929</v>
      </c>
      <c r="J116" s="81">
        <v>0.77</v>
      </c>
      <c r="K116" s="81">
        <v>0.698</v>
      </c>
      <c r="L116" s="81">
        <v>0.681</v>
      </c>
      <c r="M116" s="81">
        <v>0.494</v>
      </c>
      <c r="N116" s="81">
        <v>0.467</v>
      </c>
      <c r="O116" s="81">
        <v>0.671</v>
      </c>
      <c r="P116" s="81">
        <v>0.662</v>
      </c>
      <c r="Q116" s="81">
        <v>0.723</v>
      </c>
      <c r="R116" s="81">
        <v>0.854</v>
      </c>
      <c r="S116" s="81">
        <v>1.026</v>
      </c>
      <c r="T116" s="81">
        <v>0.068</v>
      </c>
      <c r="U116" s="81">
        <v>0.329</v>
      </c>
      <c r="V116" s="81">
        <v>0.382</v>
      </c>
      <c r="W116" s="81">
        <v>0.423</v>
      </c>
      <c r="X116" s="81">
        <v>0.068</v>
      </c>
      <c r="Y116" s="81">
        <v>0.076</v>
      </c>
    </row>
    <row r="117" spans="1:25" ht="15">
      <c r="A117" s="79">
        <v>3300</v>
      </c>
      <c r="B117" s="81">
        <v>0.463</v>
      </c>
      <c r="C117" s="81">
        <v>0.652</v>
      </c>
      <c r="D117" s="81">
        <v>0.676</v>
      </c>
      <c r="E117" s="81">
        <v>0.759</v>
      </c>
      <c r="F117" s="81">
        <v>0.956</v>
      </c>
      <c r="G117" s="81">
        <v>1.167</v>
      </c>
      <c r="H117" s="81">
        <v>1.101</v>
      </c>
      <c r="I117" s="81">
        <v>0.929</v>
      </c>
      <c r="J117" s="81">
        <v>0.767</v>
      </c>
      <c r="K117" s="81">
        <v>0.696</v>
      </c>
      <c r="L117" s="81">
        <v>0.679</v>
      </c>
      <c r="M117" s="81">
        <v>0.49</v>
      </c>
      <c r="N117" s="81">
        <v>0.463</v>
      </c>
      <c r="O117" s="81">
        <v>0.668</v>
      </c>
      <c r="P117" s="81">
        <v>0.661</v>
      </c>
      <c r="Q117" s="81">
        <v>0.721</v>
      </c>
      <c r="R117" s="81">
        <v>0.853</v>
      </c>
      <c r="S117" s="81">
        <v>1.025</v>
      </c>
      <c r="T117" s="81">
        <v>0.068</v>
      </c>
      <c r="U117" s="81">
        <v>0.329</v>
      </c>
      <c r="V117" s="81">
        <v>0.382</v>
      </c>
      <c r="W117" s="81">
        <v>0.423</v>
      </c>
      <c r="X117" s="81">
        <v>0.068</v>
      </c>
      <c r="Y117" s="81">
        <v>0.076</v>
      </c>
    </row>
    <row r="118" spans="1:25" ht="15">
      <c r="A118" s="79">
        <v>3330</v>
      </c>
      <c r="B118" s="81">
        <v>0.459</v>
      </c>
      <c r="C118" s="81">
        <v>0.65</v>
      </c>
      <c r="D118" s="81">
        <v>0.674</v>
      </c>
      <c r="E118" s="81">
        <v>0.758</v>
      </c>
      <c r="F118" s="81">
        <v>0.955</v>
      </c>
      <c r="G118" s="81">
        <v>1.168</v>
      </c>
      <c r="H118" s="81">
        <v>1.1</v>
      </c>
      <c r="I118" s="81">
        <v>0.926</v>
      </c>
      <c r="J118" s="81">
        <v>0.765</v>
      </c>
      <c r="K118" s="81">
        <v>0.693</v>
      </c>
      <c r="L118" s="81">
        <v>0.677</v>
      </c>
      <c r="M118" s="81">
        <v>0.487</v>
      </c>
      <c r="N118" s="81">
        <v>0.46</v>
      </c>
      <c r="O118" s="81">
        <v>0.667</v>
      </c>
      <c r="P118" s="81">
        <v>0.658</v>
      </c>
      <c r="Q118" s="81">
        <v>0.719</v>
      </c>
      <c r="R118" s="81">
        <v>0.851</v>
      </c>
      <c r="S118" s="81">
        <v>1.024</v>
      </c>
      <c r="T118" s="81">
        <v>0.068</v>
      </c>
      <c r="U118" s="81">
        <v>0.329</v>
      </c>
      <c r="V118" s="81">
        <v>0.382</v>
      </c>
      <c r="W118" s="81">
        <v>0.422</v>
      </c>
      <c r="X118" s="81">
        <v>0.068</v>
      </c>
      <c r="Y118" s="81">
        <v>0.076</v>
      </c>
    </row>
    <row r="119" spans="1:25" ht="15">
      <c r="A119" s="79">
        <v>3360</v>
      </c>
      <c r="B119" s="81">
        <v>0.455</v>
      </c>
      <c r="C119" s="81">
        <v>0.648</v>
      </c>
      <c r="D119" s="81">
        <v>0.67</v>
      </c>
      <c r="E119" s="81">
        <v>0.756</v>
      </c>
      <c r="F119" s="81">
        <v>0.952</v>
      </c>
      <c r="G119" s="81">
        <v>1.164</v>
      </c>
      <c r="H119" s="81">
        <v>1.099</v>
      </c>
      <c r="I119" s="81">
        <v>0.926</v>
      </c>
      <c r="J119" s="81">
        <v>0.763</v>
      </c>
      <c r="K119" s="81">
        <v>0.69</v>
      </c>
      <c r="L119" s="81">
        <v>0.675</v>
      </c>
      <c r="M119" s="81">
        <v>0.483</v>
      </c>
      <c r="N119" s="81">
        <v>0.456</v>
      </c>
      <c r="O119" s="81">
        <v>0.664</v>
      </c>
      <c r="P119" s="81">
        <v>0.655</v>
      </c>
      <c r="Q119" s="81">
        <v>0.716</v>
      </c>
      <c r="R119" s="81">
        <v>0.847</v>
      </c>
      <c r="S119" s="81">
        <v>1.022</v>
      </c>
      <c r="T119" s="81">
        <v>0.068</v>
      </c>
      <c r="U119" s="81">
        <v>0.329</v>
      </c>
      <c r="V119" s="81">
        <v>0.382</v>
      </c>
      <c r="W119" s="81">
        <v>0.422</v>
      </c>
      <c r="X119" s="81">
        <v>0.068</v>
      </c>
      <c r="Y119" s="81">
        <v>0.075</v>
      </c>
    </row>
    <row r="120" spans="1:25" ht="15">
      <c r="A120" s="79">
        <v>3390</v>
      </c>
      <c r="B120" s="81">
        <v>0.453</v>
      </c>
      <c r="C120" s="81">
        <v>0.646</v>
      </c>
      <c r="D120" s="81">
        <v>0.669</v>
      </c>
      <c r="E120" s="81">
        <v>0.753</v>
      </c>
      <c r="F120" s="81">
        <v>0.951</v>
      </c>
      <c r="G120" s="81">
        <v>1.164</v>
      </c>
      <c r="H120" s="81">
        <v>1.099</v>
      </c>
      <c r="I120" s="81">
        <v>0.924</v>
      </c>
      <c r="J120" s="81">
        <v>0.76</v>
      </c>
      <c r="K120" s="81">
        <v>0.688</v>
      </c>
      <c r="L120" s="81">
        <v>0.674</v>
      </c>
      <c r="M120" s="81">
        <v>0.479</v>
      </c>
      <c r="N120" s="81">
        <v>0.453</v>
      </c>
      <c r="O120" s="81">
        <v>0.662</v>
      </c>
      <c r="P120" s="81">
        <v>0.653</v>
      </c>
      <c r="Q120" s="81">
        <v>0.713</v>
      </c>
      <c r="R120" s="81">
        <v>0.846</v>
      </c>
      <c r="S120" s="81">
        <v>1.021</v>
      </c>
      <c r="T120" s="81">
        <v>0.068</v>
      </c>
      <c r="U120" s="81">
        <v>0.329</v>
      </c>
      <c r="V120" s="81">
        <v>0.389</v>
      </c>
      <c r="W120" s="81">
        <v>0.422</v>
      </c>
      <c r="X120" s="81">
        <v>0.068</v>
      </c>
      <c r="Y120" s="81">
        <v>0.076</v>
      </c>
    </row>
    <row r="121" spans="1:25" ht="15">
      <c r="A121" s="79">
        <v>3420</v>
      </c>
      <c r="B121" s="81">
        <v>0.449</v>
      </c>
      <c r="C121" s="81">
        <v>0.645</v>
      </c>
      <c r="D121" s="81">
        <v>0.667</v>
      </c>
      <c r="E121" s="81">
        <v>0.752</v>
      </c>
      <c r="F121" s="81">
        <v>0.951</v>
      </c>
      <c r="G121" s="81">
        <v>1.164</v>
      </c>
      <c r="H121" s="81">
        <v>1.096</v>
      </c>
      <c r="I121" s="81">
        <v>0.922</v>
      </c>
      <c r="J121" s="81">
        <v>0.759</v>
      </c>
      <c r="K121" s="81">
        <v>0.686</v>
      </c>
      <c r="L121" s="81">
        <v>0.671</v>
      </c>
      <c r="M121" s="81">
        <v>0.476</v>
      </c>
      <c r="N121" s="81">
        <v>0.45</v>
      </c>
      <c r="O121" s="81">
        <v>0.661</v>
      </c>
      <c r="P121" s="81">
        <v>0.651</v>
      </c>
      <c r="Q121" s="81">
        <v>0.712</v>
      </c>
      <c r="R121" s="81">
        <v>0.845</v>
      </c>
      <c r="S121" s="81">
        <v>1.019</v>
      </c>
      <c r="T121" s="81">
        <v>0.068</v>
      </c>
      <c r="U121" s="81">
        <v>0.328</v>
      </c>
      <c r="V121" s="81">
        <v>0.382</v>
      </c>
      <c r="W121" s="81">
        <v>0.422</v>
      </c>
      <c r="X121" s="81">
        <v>0.068</v>
      </c>
      <c r="Y121" s="81">
        <v>0.076</v>
      </c>
    </row>
    <row r="122" spans="1:25" ht="15">
      <c r="A122" s="79">
        <v>3450</v>
      </c>
      <c r="B122" s="81">
        <v>0.446</v>
      </c>
      <c r="C122" s="81">
        <v>0.642</v>
      </c>
      <c r="D122" s="81">
        <v>0.664</v>
      </c>
      <c r="E122" s="81">
        <v>0.748</v>
      </c>
      <c r="F122" s="81">
        <v>0.947</v>
      </c>
      <c r="G122" s="81">
        <v>1.161</v>
      </c>
      <c r="H122" s="81">
        <v>1.096</v>
      </c>
      <c r="I122" s="81">
        <v>0.921</v>
      </c>
      <c r="J122" s="81">
        <v>0.756</v>
      </c>
      <c r="K122" s="81">
        <v>0.683</v>
      </c>
      <c r="L122" s="81">
        <v>0.67</v>
      </c>
      <c r="M122" s="81">
        <v>0.473</v>
      </c>
      <c r="N122" s="81">
        <v>0.447</v>
      </c>
      <c r="O122" s="81">
        <v>0.658</v>
      </c>
      <c r="P122" s="81">
        <v>0.647</v>
      </c>
      <c r="Q122" s="81">
        <v>0.708</v>
      </c>
      <c r="R122" s="81">
        <v>0.842</v>
      </c>
      <c r="S122" s="81">
        <v>1.018</v>
      </c>
      <c r="T122" s="81">
        <v>0.069</v>
      </c>
      <c r="U122" s="81">
        <v>0.329</v>
      </c>
      <c r="V122" s="81">
        <v>0.383</v>
      </c>
      <c r="W122" s="81">
        <v>0.422</v>
      </c>
      <c r="X122" s="81">
        <v>0.068</v>
      </c>
      <c r="Y122" s="81">
        <v>0.076</v>
      </c>
    </row>
    <row r="123" spans="1:25" ht="15">
      <c r="A123" s="79">
        <v>3480</v>
      </c>
      <c r="B123" s="81">
        <v>0.443</v>
      </c>
      <c r="C123" s="81">
        <v>0.641</v>
      </c>
      <c r="D123" s="81">
        <v>0.664</v>
      </c>
      <c r="E123" s="81">
        <v>0.747</v>
      </c>
      <c r="F123" s="81">
        <v>0.947</v>
      </c>
      <c r="G123" s="81">
        <v>1.162</v>
      </c>
      <c r="H123" s="81">
        <v>1.094</v>
      </c>
      <c r="I123" s="81">
        <v>0.919</v>
      </c>
      <c r="J123" s="81">
        <v>0.755</v>
      </c>
      <c r="K123" s="81">
        <v>0.681</v>
      </c>
      <c r="L123" s="81">
        <v>0.667</v>
      </c>
      <c r="M123" s="81">
        <v>0.469</v>
      </c>
      <c r="N123" s="81">
        <v>0.444</v>
      </c>
      <c r="O123" s="81">
        <v>0.657</v>
      </c>
      <c r="P123" s="81">
        <v>0.645</v>
      </c>
      <c r="Q123" s="81">
        <v>0.706</v>
      </c>
      <c r="R123" s="81">
        <v>0.842</v>
      </c>
      <c r="S123" s="81">
        <v>1.016</v>
      </c>
      <c r="T123" s="81">
        <v>0.068</v>
      </c>
      <c r="U123" s="81">
        <v>0.329</v>
      </c>
      <c r="V123" s="81">
        <v>0.382</v>
      </c>
      <c r="W123" s="81">
        <v>0.422</v>
      </c>
      <c r="X123" s="81">
        <v>0.068</v>
      </c>
      <c r="Y123" s="81">
        <v>0.076</v>
      </c>
    </row>
    <row r="124" spans="1:25" ht="15">
      <c r="A124" s="79">
        <v>3510</v>
      </c>
      <c r="B124" s="81">
        <v>0.439</v>
      </c>
      <c r="C124" s="81">
        <v>0.639</v>
      </c>
      <c r="D124" s="81">
        <v>0.663</v>
      </c>
      <c r="E124" s="81">
        <v>0.746</v>
      </c>
      <c r="F124" s="81">
        <v>0.946</v>
      </c>
      <c r="G124" s="81">
        <v>1.16</v>
      </c>
      <c r="H124" s="81">
        <v>1.092</v>
      </c>
      <c r="I124" s="81">
        <v>0.917</v>
      </c>
      <c r="J124" s="81">
        <v>0.752</v>
      </c>
      <c r="K124" s="81">
        <v>0.678</v>
      </c>
      <c r="L124" s="81">
        <v>0.664</v>
      </c>
      <c r="M124" s="81">
        <v>0.466</v>
      </c>
      <c r="N124" s="81">
        <v>0.44</v>
      </c>
      <c r="O124" s="81">
        <v>0.655</v>
      </c>
      <c r="P124" s="81">
        <v>0.643</v>
      </c>
      <c r="Q124" s="81">
        <v>0.704</v>
      </c>
      <c r="R124" s="81">
        <v>0.839</v>
      </c>
      <c r="S124" s="81">
        <v>1.014</v>
      </c>
      <c r="T124" s="81">
        <v>0.068</v>
      </c>
      <c r="U124" s="81">
        <v>0.328</v>
      </c>
      <c r="V124" s="81">
        <v>0.382</v>
      </c>
      <c r="W124" s="81">
        <v>0.422</v>
      </c>
      <c r="X124" s="81">
        <v>0.068</v>
      </c>
      <c r="Y124" s="81">
        <v>0.075</v>
      </c>
    </row>
    <row r="125" spans="1:25" ht="15">
      <c r="A125" s="79">
        <v>3540</v>
      </c>
      <c r="B125" s="81">
        <v>0.436</v>
      </c>
      <c r="C125" s="81">
        <v>0.636</v>
      </c>
      <c r="D125" s="81">
        <v>0.657</v>
      </c>
      <c r="E125" s="81">
        <v>0.742</v>
      </c>
      <c r="F125" s="81">
        <v>0.943</v>
      </c>
      <c r="G125" s="81">
        <v>1.158</v>
      </c>
      <c r="H125" s="81">
        <v>1.092</v>
      </c>
      <c r="I125" s="81">
        <v>0.917</v>
      </c>
      <c r="J125" s="81">
        <v>0.75</v>
      </c>
      <c r="K125" s="81">
        <v>0.676</v>
      </c>
      <c r="L125" s="81">
        <v>0.663</v>
      </c>
      <c r="M125" s="81">
        <v>0.463</v>
      </c>
      <c r="N125" s="81">
        <v>0.437</v>
      </c>
      <c r="O125" s="81">
        <v>0.652</v>
      </c>
      <c r="P125" s="81">
        <v>0.64</v>
      </c>
      <c r="Q125" s="81">
        <v>0.7</v>
      </c>
      <c r="R125" s="81">
        <v>0.836</v>
      </c>
      <c r="S125" s="81">
        <v>1.013</v>
      </c>
      <c r="T125" s="81">
        <v>0.068</v>
      </c>
      <c r="U125" s="81">
        <v>0.329</v>
      </c>
      <c r="V125" s="81">
        <v>0.382</v>
      </c>
      <c r="W125" s="81">
        <v>0.421</v>
      </c>
      <c r="X125" s="81">
        <v>0.068</v>
      </c>
      <c r="Y125" s="81">
        <v>0.075</v>
      </c>
    </row>
    <row r="126" spans="1:25" ht="15">
      <c r="A126" s="79">
        <v>3570</v>
      </c>
      <c r="B126" s="81">
        <v>0.433</v>
      </c>
      <c r="C126" s="81">
        <v>0.635</v>
      </c>
      <c r="D126" s="81">
        <v>0.655</v>
      </c>
      <c r="E126" s="81">
        <v>0.741</v>
      </c>
      <c r="F126" s="81">
        <v>0.943</v>
      </c>
      <c r="G126" s="81">
        <v>1.158</v>
      </c>
      <c r="H126" s="81">
        <v>1.09</v>
      </c>
      <c r="I126" s="81">
        <v>0.914</v>
      </c>
      <c r="J126" s="81">
        <v>0.748</v>
      </c>
      <c r="K126" s="81">
        <v>0.673</v>
      </c>
      <c r="L126" s="81">
        <v>0.661</v>
      </c>
      <c r="M126" s="81">
        <v>0.459</v>
      </c>
      <c r="N126" s="81">
        <v>0.434</v>
      </c>
      <c r="O126" s="81">
        <v>0.65</v>
      </c>
      <c r="P126" s="81">
        <v>0.637</v>
      </c>
      <c r="Q126" s="81">
        <v>0.699</v>
      </c>
      <c r="R126" s="81">
        <v>0.835</v>
      </c>
      <c r="S126" s="81">
        <v>1.012</v>
      </c>
      <c r="T126" s="81">
        <v>0.068</v>
      </c>
      <c r="U126" s="81">
        <v>0.329</v>
      </c>
      <c r="V126" s="81">
        <v>0.384</v>
      </c>
      <c r="W126" s="81">
        <v>0.422</v>
      </c>
      <c r="X126" s="81">
        <v>0.068</v>
      </c>
      <c r="Y126" s="81">
        <v>0.075</v>
      </c>
    </row>
    <row r="127" spans="1:25" ht="15">
      <c r="A127" s="79">
        <v>3600</v>
      </c>
      <c r="B127" s="81">
        <v>0.429</v>
      </c>
      <c r="C127" s="81">
        <v>0.634</v>
      </c>
      <c r="D127" s="81">
        <v>0.653</v>
      </c>
      <c r="E127" s="81">
        <v>0.741</v>
      </c>
      <c r="F127" s="81">
        <v>0.943</v>
      </c>
      <c r="G127" s="81">
        <v>1.157</v>
      </c>
      <c r="H127" s="81">
        <v>1.089</v>
      </c>
      <c r="I127" s="81">
        <v>0.913</v>
      </c>
      <c r="J127" s="81">
        <v>0.746</v>
      </c>
      <c r="K127" s="81">
        <v>0.671</v>
      </c>
      <c r="L127" s="81">
        <v>0.658</v>
      </c>
      <c r="M127" s="81">
        <v>0.456</v>
      </c>
      <c r="N127" s="81">
        <v>0.431</v>
      </c>
      <c r="O127" s="81">
        <v>0.649</v>
      </c>
      <c r="P127" s="81">
        <v>0.635</v>
      </c>
      <c r="Q127" s="81">
        <v>0.696</v>
      </c>
      <c r="R127" s="81">
        <v>0.833</v>
      </c>
      <c r="S127" s="81">
        <v>1.009</v>
      </c>
      <c r="T127" s="81">
        <v>0.069</v>
      </c>
      <c r="U127" s="81">
        <v>0.329</v>
      </c>
      <c r="V127" s="81">
        <v>0.385</v>
      </c>
      <c r="W127" s="81">
        <v>0.422</v>
      </c>
      <c r="X127" s="81">
        <v>0.068</v>
      </c>
      <c r="Y127" s="81">
        <v>0.076</v>
      </c>
    </row>
    <row r="128" spans="1:25" ht="15">
      <c r="A128" s="79">
        <v>3630</v>
      </c>
      <c r="B128" s="81">
        <v>0.426</v>
      </c>
      <c r="C128" s="81">
        <v>0.63</v>
      </c>
      <c r="D128" s="81">
        <v>0.65</v>
      </c>
      <c r="E128" s="81">
        <v>0.736</v>
      </c>
      <c r="F128" s="81">
        <v>0.938</v>
      </c>
      <c r="G128" s="81">
        <v>1.155</v>
      </c>
      <c r="H128" s="81">
        <v>1.088</v>
      </c>
      <c r="I128" s="81">
        <v>0.911</v>
      </c>
      <c r="J128" s="81">
        <v>0.744</v>
      </c>
      <c r="K128" s="81">
        <v>0.668</v>
      </c>
      <c r="L128" s="81">
        <v>0.657</v>
      </c>
      <c r="M128" s="81">
        <v>0.452</v>
      </c>
      <c r="N128" s="81">
        <v>0.427</v>
      </c>
      <c r="O128" s="81">
        <v>0.646</v>
      </c>
      <c r="P128" s="81">
        <v>0.632</v>
      </c>
      <c r="Q128" s="81">
        <v>0.694</v>
      </c>
      <c r="R128" s="81">
        <v>0.831</v>
      </c>
      <c r="S128" s="81">
        <v>1.009</v>
      </c>
      <c r="T128" s="81">
        <v>0.068</v>
      </c>
      <c r="U128" s="81">
        <v>0.328</v>
      </c>
      <c r="V128" s="81">
        <v>0.384</v>
      </c>
      <c r="W128" s="81">
        <v>0.421</v>
      </c>
      <c r="X128" s="81">
        <v>0.068</v>
      </c>
      <c r="Y128" s="81">
        <v>0.076</v>
      </c>
    </row>
    <row r="129" spans="1:25" ht="15">
      <c r="A129" s="79">
        <v>3660</v>
      </c>
      <c r="B129" s="81">
        <v>0.423</v>
      </c>
      <c r="C129" s="81">
        <v>0.629</v>
      </c>
      <c r="D129" s="81">
        <v>0.648</v>
      </c>
      <c r="E129" s="81">
        <v>0.736</v>
      </c>
      <c r="F129" s="81">
        <v>0.938</v>
      </c>
      <c r="G129" s="81">
        <v>1.155</v>
      </c>
      <c r="H129" s="81">
        <v>1.087</v>
      </c>
      <c r="I129" s="81">
        <v>0.909</v>
      </c>
      <c r="J129" s="81">
        <v>0.742</v>
      </c>
      <c r="K129" s="81">
        <v>0.666</v>
      </c>
      <c r="L129" s="81">
        <v>0.654</v>
      </c>
      <c r="M129" s="81">
        <v>0.449</v>
      </c>
      <c r="N129" s="81">
        <v>0.424</v>
      </c>
      <c r="O129" s="81">
        <v>0.644</v>
      </c>
      <c r="P129" s="81">
        <v>0.63</v>
      </c>
      <c r="Q129" s="81">
        <v>0.692</v>
      </c>
      <c r="R129" s="81">
        <v>0.829</v>
      </c>
      <c r="S129" s="81">
        <v>1.009</v>
      </c>
      <c r="T129" s="81">
        <v>0.068</v>
      </c>
      <c r="U129" s="81">
        <v>0.328</v>
      </c>
      <c r="V129" s="81">
        <v>0.381</v>
      </c>
      <c r="W129" s="81">
        <v>0.421</v>
      </c>
      <c r="X129" s="81">
        <v>0.068</v>
      </c>
      <c r="Y129" s="81">
        <v>0.075</v>
      </c>
    </row>
    <row r="130" spans="1:25" ht="15">
      <c r="A130" s="79">
        <v>3690</v>
      </c>
      <c r="B130" s="81">
        <v>0.42</v>
      </c>
      <c r="C130" s="81">
        <v>0.628</v>
      </c>
      <c r="D130" s="81">
        <v>0.646</v>
      </c>
      <c r="E130" s="81">
        <v>0.735</v>
      </c>
      <c r="F130" s="81">
        <v>0.935</v>
      </c>
      <c r="G130" s="81">
        <v>1.153</v>
      </c>
      <c r="H130" s="81">
        <v>1.086</v>
      </c>
      <c r="I130" s="81">
        <v>0.908</v>
      </c>
      <c r="J130" s="81">
        <v>0.74</v>
      </c>
      <c r="K130" s="81">
        <v>0.663</v>
      </c>
      <c r="L130" s="81">
        <v>0.653</v>
      </c>
      <c r="M130" s="81">
        <v>0.446</v>
      </c>
      <c r="N130" s="81">
        <v>0.421</v>
      </c>
      <c r="O130" s="81">
        <v>0.642</v>
      </c>
      <c r="P130" s="81">
        <v>0.627</v>
      </c>
      <c r="Q130" s="81">
        <v>0.689</v>
      </c>
      <c r="R130" s="81">
        <v>0.825</v>
      </c>
      <c r="S130" s="81">
        <v>1.006</v>
      </c>
      <c r="T130" s="81">
        <v>0.069</v>
      </c>
      <c r="U130" s="81">
        <v>0.329</v>
      </c>
      <c r="V130" s="81">
        <v>0.386</v>
      </c>
      <c r="W130" s="81">
        <v>0.422</v>
      </c>
      <c r="X130" s="81">
        <v>0.068</v>
      </c>
      <c r="Y130" s="81">
        <v>0.076</v>
      </c>
    </row>
    <row r="131" spans="1:25" ht="15">
      <c r="A131" s="79">
        <v>3720</v>
      </c>
      <c r="B131" s="81">
        <v>0.417</v>
      </c>
      <c r="C131" s="81">
        <v>0.625</v>
      </c>
      <c r="D131" s="81">
        <v>0.643</v>
      </c>
      <c r="E131" s="81">
        <v>0.735</v>
      </c>
      <c r="F131" s="81">
        <v>0.934</v>
      </c>
      <c r="G131" s="81">
        <v>1.153</v>
      </c>
      <c r="H131" s="81">
        <v>1.084</v>
      </c>
      <c r="I131" s="81">
        <v>0.906</v>
      </c>
      <c r="J131" s="81">
        <v>0.738</v>
      </c>
      <c r="K131" s="81">
        <v>0.661</v>
      </c>
      <c r="L131" s="81">
        <v>0.65</v>
      </c>
      <c r="M131" s="81">
        <v>0.443</v>
      </c>
      <c r="N131" s="81">
        <v>0.418</v>
      </c>
      <c r="O131" s="81">
        <v>0.64</v>
      </c>
      <c r="P131" s="81">
        <v>0.625</v>
      </c>
      <c r="Q131" s="81">
        <v>0.687</v>
      </c>
      <c r="R131" s="81">
        <v>0.824</v>
      </c>
      <c r="S131" s="81">
        <v>1.004</v>
      </c>
      <c r="T131" s="81">
        <v>0.068</v>
      </c>
      <c r="U131" s="81">
        <v>0.329</v>
      </c>
      <c r="V131" s="81">
        <v>0.381</v>
      </c>
      <c r="W131" s="81">
        <v>0.421</v>
      </c>
      <c r="X131" s="81">
        <v>0.068</v>
      </c>
      <c r="Y131" s="81">
        <v>0.076</v>
      </c>
    </row>
    <row r="132" spans="1:25" ht="15">
      <c r="A132" s="79">
        <v>3750</v>
      </c>
      <c r="B132" s="81">
        <v>0.413</v>
      </c>
      <c r="C132" s="81">
        <v>0.623</v>
      </c>
      <c r="D132" s="81">
        <v>0.642</v>
      </c>
      <c r="E132" s="81">
        <v>0.73</v>
      </c>
      <c r="F132" s="81">
        <v>0.934</v>
      </c>
      <c r="G132" s="81">
        <v>1.152</v>
      </c>
      <c r="H132" s="81">
        <v>1.083</v>
      </c>
      <c r="I132" s="81">
        <v>0.904</v>
      </c>
      <c r="J132" s="81">
        <v>0.736</v>
      </c>
      <c r="K132" s="81">
        <v>0.658</v>
      </c>
      <c r="L132" s="81">
        <v>0.648</v>
      </c>
      <c r="M132" s="81">
        <v>0.439</v>
      </c>
      <c r="N132" s="81">
        <v>0.415</v>
      </c>
      <c r="O132" s="81">
        <v>0.639</v>
      </c>
      <c r="P132" s="81">
        <v>0.623</v>
      </c>
      <c r="Q132" s="81">
        <v>0.685</v>
      </c>
      <c r="R132" s="81">
        <v>0.823</v>
      </c>
      <c r="S132" s="81">
        <v>1.005</v>
      </c>
      <c r="T132" s="81">
        <v>0.068</v>
      </c>
      <c r="U132" s="81">
        <v>0.329</v>
      </c>
      <c r="V132" s="81">
        <v>0.381</v>
      </c>
      <c r="W132" s="81">
        <v>0.421</v>
      </c>
      <c r="X132" s="81">
        <v>0.068</v>
      </c>
      <c r="Y132" s="81">
        <v>0.077</v>
      </c>
    </row>
    <row r="133" spans="1:25" ht="15">
      <c r="A133" s="79">
        <v>3780</v>
      </c>
      <c r="B133" s="81">
        <v>0.41</v>
      </c>
      <c r="C133" s="81">
        <v>0.621</v>
      </c>
      <c r="D133" s="81">
        <v>0.638</v>
      </c>
      <c r="E133" s="81">
        <v>0.727</v>
      </c>
      <c r="F133" s="81">
        <v>0.931</v>
      </c>
      <c r="G133" s="81">
        <v>1.149</v>
      </c>
      <c r="H133" s="81">
        <v>1.082</v>
      </c>
      <c r="I133" s="81">
        <v>0.904</v>
      </c>
      <c r="J133" s="81">
        <v>0.734</v>
      </c>
      <c r="K133" s="81">
        <v>0.657</v>
      </c>
      <c r="L133" s="81">
        <v>0.647</v>
      </c>
      <c r="M133" s="81">
        <v>0.436</v>
      </c>
      <c r="N133" s="81">
        <v>0.412</v>
      </c>
      <c r="O133" s="81">
        <v>0.636</v>
      </c>
      <c r="P133" s="81">
        <v>0.62</v>
      </c>
      <c r="Q133" s="81">
        <v>0.682</v>
      </c>
      <c r="R133" s="81">
        <v>0.821</v>
      </c>
      <c r="S133" s="81">
        <v>1.003</v>
      </c>
      <c r="T133" s="81">
        <v>0.068</v>
      </c>
      <c r="U133" s="81">
        <v>0.328</v>
      </c>
      <c r="V133" s="81">
        <v>0.381</v>
      </c>
      <c r="W133" s="81">
        <v>0.421</v>
      </c>
      <c r="X133" s="81">
        <v>0.068</v>
      </c>
      <c r="Y133" s="81">
        <v>0.076</v>
      </c>
    </row>
    <row r="134" spans="1:25" ht="15">
      <c r="A134" s="79">
        <v>3810</v>
      </c>
      <c r="B134" s="81">
        <v>0.408</v>
      </c>
      <c r="C134" s="81">
        <v>0.619</v>
      </c>
      <c r="D134" s="81">
        <v>0.637</v>
      </c>
      <c r="E134" s="81">
        <v>0.725</v>
      </c>
      <c r="F134" s="81">
        <v>0.93</v>
      </c>
      <c r="G134" s="81">
        <v>1.149</v>
      </c>
      <c r="H134" s="81">
        <v>1.081</v>
      </c>
      <c r="I134" s="81">
        <v>0.902</v>
      </c>
      <c r="J134" s="81">
        <v>0.732</v>
      </c>
      <c r="K134" s="81">
        <v>0.654</v>
      </c>
      <c r="L134" s="81">
        <v>0.645</v>
      </c>
      <c r="M134" s="81">
        <v>0.433</v>
      </c>
      <c r="N134" s="81">
        <v>0.409</v>
      </c>
      <c r="O134" s="81">
        <v>0.634</v>
      </c>
      <c r="P134" s="81">
        <v>0.618</v>
      </c>
      <c r="Q134" s="81">
        <v>0.68</v>
      </c>
      <c r="R134" s="81">
        <v>0.819</v>
      </c>
      <c r="S134" s="81">
        <v>1</v>
      </c>
      <c r="T134" s="81">
        <v>0.068</v>
      </c>
      <c r="U134" s="81">
        <v>0.329</v>
      </c>
      <c r="V134" s="81">
        <v>0.381</v>
      </c>
      <c r="W134" s="81">
        <v>0.421</v>
      </c>
      <c r="X134" s="81">
        <v>0.068</v>
      </c>
      <c r="Y134" s="81">
        <v>0.076</v>
      </c>
    </row>
    <row r="135" spans="1:25" ht="15">
      <c r="A135" s="79">
        <v>3840</v>
      </c>
      <c r="B135" s="81">
        <v>0.404</v>
      </c>
      <c r="C135" s="81">
        <v>0.618</v>
      </c>
      <c r="D135" s="81">
        <v>0.634</v>
      </c>
      <c r="E135" s="81">
        <v>0.725</v>
      </c>
      <c r="F135" s="81">
        <v>0.931</v>
      </c>
      <c r="G135" s="81">
        <v>1.15</v>
      </c>
      <c r="H135" s="81">
        <v>1.08</v>
      </c>
      <c r="I135" s="81">
        <v>0.9</v>
      </c>
      <c r="J135" s="81">
        <v>0.73</v>
      </c>
      <c r="K135" s="81">
        <v>0.652</v>
      </c>
      <c r="L135" s="81">
        <v>0.642</v>
      </c>
      <c r="M135" s="81">
        <v>0.43</v>
      </c>
      <c r="N135" s="81">
        <v>0.406</v>
      </c>
      <c r="O135" s="81">
        <v>0.634</v>
      </c>
      <c r="P135" s="81">
        <v>0.615</v>
      </c>
      <c r="Q135" s="81">
        <v>0.677</v>
      </c>
      <c r="R135" s="81">
        <v>0.818</v>
      </c>
      <c r="S135" s="81">
        <v>0.998</v>
      </c>
      <c r="T135" s="81">
        <v>0.068</v>
      </c>
      <c r="U135" s="81">
        <v>0.329</v>
      </c>
      <c r="V135" s="81">
        <v>0.381</v>
      </c>
      <c r="W135" s="81">
        <v>0.421</v>
      </c>
      <c r="X135" s="81">
        <v>0.069</v>
      </c>
      <c r="Y135" s="81">
        <v>0.076</v>
      </c>
    </row>
    <row r="136" spans="1:25" ht="15">
      <c r="A136" s="79">
        <v>3870</v>
      </c>
      <c r="B136" s="81">
        <v>0.401</v>
      </c>
      <c r="C136" s="81">
        <v>0.615</v>
      </c>
      <c r="D136" s="81">
        <v>0.633</v>
      </c>
      <c r="E136" s="81">
        <v>0.721</v>
      </c>
      <c r="F136" s="81">
        <v>0.926</v>
      </c>
      <c r="G136" s="81">
        <v>1.147</v>
      </c>
      <c r="H136" s="81">
        <v>1.079</v>
      </c>
      <c r="I136" s="81">
        <v>0.899</v>
      </c>
      <c r="J136" s="81">
        <v>0.728</v>
      </c>
      <c r="K136" s="81">
        <v>0.65</v>
      </c>
      <c r="L136" s="81">
        <v>0.641</v>
      </c>
      <c r="M136" s="81">
        <v>0.426</v>
      </c>
      <c r="N136" s="81">
        <v>0.403</v>
      </c>
      <c r="O136" s="81">
        <v>0.63</v>
      </c>
      <c r="P136" s="81">
        <v>0.612</v>
      </c>
      <c r="Q136" s="81">
        <v>0.675</v>
      </c>
      <c r="R136" s="81">
        <v>0.815</v>
      </c>
      <c r="S136" s="81">
        <v>0.997</v>
      </c>
      <c r="T136" s="81">
        <v>0.068</v>
      </c>
      <c r="U136" s="81">
        <v>0.329</v>
      </c>
      <c r="V136" s="81">
        <v>0.381</v>
      </c>
      <c r="W136" s="81">
        <v>0.42</v>
      </c>
      <c r="X136" s="81">
        <v>0.068</v>
      </c>
      <c r="Y136" s="81">
        <v>0.075</v>
      </c>
    </row>
    <row r="137" spans="1:25" ht="15">
      <c r="A137" s="79">
        <v>3900</v>
      </c>
      <c r="B137" s="81">
        <v>0.399</v>
      </c>
      <c r="C137" s="81">
        <v>0.613</v>
      </c>
      <c r="D137" s="81">
        <v>0.629</v>
      </c>
      <c r="E137" s="81">
        <v>0.72</v>
      </c>
      <c r="F137" s="81">
        <v>0.926</v>
      </c>
      <c r="G137" s="81">
        <v>1.147</v>
      </c>
      <c r="H137" s="81">
        <v>1.078</v>
      </c>
      <c r="I137" s="81">
        <v>0.897</v>
      </c>
      <c r="J137" s="81">
        <v>0.726</v>
      </c>
      <c r="K137" s="81">
        <v>0.647</v>
      </c>
      <c r="L137" s="81">
        <v>0.638</v>
      </c>
      <c r="M137" s="81">
        <v>0.423</v>
      </c>
      <c r="N137" s="81">
        <v>0.397</v>
      </c>
      <c r="O137" s="81">
        <v>0.629</v>
      </c>
      <c r="P137" s="81">
        <v>0.61</v>
      </c>
      <c r="Q137" s="81">
        <v>0.672</v>
      </c>
      <c r="R137" s="81">
        <v>0.814</v>
      </c>
      <c r="S137" s="81">
        <v>0.998</v>
      </c>
      <c r="T137" s="81">
        <v>0.068</v>
      </c>
      <c r="U137" s="81">
        <v>0.329</v>
      </c>
      <c r="V137" s="81">
        <v>0.381</v>
      </c>
      <c r="W137" s="81">
        <v>0.421</v>
      </c>
      <c r="X137" s="81">
        <v>0.068</v>
      </c>
      <c r="Y137" s="81">
        <v>0.076</v>
      </c>
    </row>
    <row r="138" spans="1:25" ht="15">
      <c r="A138" s="79">
        <v>3930</v>
      </c>
      <c r="B138" s="81">
        <v>0.395</v>
      </c>
      <c r="C138" s="81">
        <v>0.612</v>
      </c>
      <c r="D138" s="81">
        <v>0.628</v>
      </c>
      <c r="E138" s="81">
        <v>0.719</v>
      </c>
      <c r="F138" s="81">
        <v>0.926</v>
      </c>
      <c r="G138" s="81">
        <v>1.146</v>
      </c>
      <c r="H138" s="81">
        <v>1.077</v>
      </c>
      <c r="I138" s="81">
        <v>0.895</v>
      </c>
      <c r="J138" s="81">
        <v>0.724</v>
      </c>
      <c r="K138" s="81">
        <v>0.645</v>
      </c>
      <c r="L138" s="81">
        <v>0.636</v>
      </c>
      <c r="M138" s="81">
        <v>0.42</v>
      </c>
      <c r="N138" s="81">
        <v>0.394</v>
      </c>
      <c r="O138" s="81">
        <v>0.627</v>
      </c>
      <c r="P138" s="81">
        <v>0.608</v>
      </c>
      <c r="Q138" s="81">
        <v>0.671</v>
      </c>
      <c r="R138" s="81">
        <v>0.812</v>
      </c>
      <c r="S138" s="81">
        <v>0.995</v>
      </c>
      <c r="T138" s="81">
        <v>0.068</v>
      </c>
      <c r="U138" s="81">
        <v>0.328</v>
      </c>
      <c r="V138" s="81">
        <v>0.381</v>
      </c>
      <c r="W138" s="81">
        <v>0.421</v>
      </c>
      <c r="X138" s="81">
        <v>0.068</v>
      </c>
      <c r="Y138" s="81">
        <v>0.075</v>
      </c>
    </row>
    <row r="139" spans="1:25" ht="15">
      <c r="A139" s="79">
        <v>3960</v>
      </c>
      <c r="B139" s="81">
        <v>0.393</v>
      </c>
      <c r="C139" s="81">
        <v>0.609</v>
      </c>
      <c r="D139" s="81">
        <v>0.624</v>
      </c>
      <c r="E139" s="81">
        <v>0.715</v>
      </c>
      <c r="F139" s="81">
        <v>0.922</v>
      </c>
      <c r="G139" s="81">
        <v>1.144</v>
      </c>
      <c r="H139" s="81">
        <v>1.076</v>
      </c>
      <c r="I139" s="81">
        <v>0.894</v>
      </c>
      <c r="J139" s="81">
        <v>0.722</v>
      </c>
      <c r="K139" s="81">
        <v>0.643</v>
      </c>
      <c r="L139" s="81">
        <v>0.635</v>
      </c>
      <c r="M139" s="81">
        <v>0.417</v>
      </c>
      <c r="N139" s="81">
        <v>0.391</v>
      </c>
      <c r="O139" s="81">
        <v>0.625</v>
      </c>
      <c r="P139" s="81">
        <v>0.604</v>
      </c>
      <c r="Q139" s="81">
        <v>0.668</v>
      </c>
      <c r="R139" s="81">
        <v>0.81</v>
      </c>
      <c r="S139" s="81">
        <v>0.992</v>
      </c>
      <c r="T139" s="81">
        <v>0.068</v>
      </c>
      <c r="U139" s="81">
        <v>0.329</v>
      </c>
      <c r="V139" s="81">
        <v>0.382</v>
      </c>
      <c r="W139" s="81">
        <v>0.421</v>
      </c>
      <c r="X139" s="81">
        <v>0.068</v>
      </c>
      <c r="Y139" s="81">
        <v>0.075</v>
      </c>
    </row>
    <row r="140" spans="1:25" ht="15">
      <c r="A140" s="79">
        <v>3990</v>
      </c>
      <c r="B140" s="81">
        <v>0.39</v>
      </c>
      <c r="C140" s="81">
        <v>0.608</v>
      </c>
      <c r="D140" s="81">
        <v>0.623</v>
      </c>
      <c r="E140" s="81">
        <v>0.714</v>
      </c>
      <c r="F140" s="81">
        <v>0.922</v>
      </c>
      <c r="G140" s="81">
        <v>1.143</v>
      </c>
      <c r="H140" s="81">
        <v>1.075</v>
      </c>
      <c r="I140" s="81">
        <v>0.89</v>
      </c>
      <c r="J140" s="81">
        <v>0.72</v>
      </c>
      <c r="K140" s="81">
        <v>0.64</v>
      </c>
      <c r="L140" s="81">
        <v>0.633</v>
      </c>
      <c r="M140" s="81">
        <v>0.414</v>
      </c>
      <c r="N140" s="81">
        <v>0.389</v>
      </c>
      <c r="O140" s="81">
        <v>0.624</v>
      </c>
      <c r="P140" s="81">
        <v>0.603</v>
      </c>
      <c r="Q140" s="81">
        <v>0.666</v>
      </c>
      <c r="R140" s="81">
        <v>0.808</v>
      </c>
      <c r="S140" s="81">
        <v>0.992</v>
      </c>
      <c r="T140" s="81">
        <v>0.068</v>
      </c>
      <c r="U140" s="81">
        <v>0.329</v>
      </c>
      <c r="V140" s="81">
        <v>0.383</v>
      </c>
      <c r="W140" s="81">
        <v>0.42</v>
      </c>
      <c r="X140" s="81">
        <v>0.068</v>
      </c>
      <c r="Y140" s="81">
        <v>0.076</v>
      </c>
    </row>
    <row r="141" spans="1:25" ht="15">
      <c r="A141" s="79">
        <v>4020</v>
      </c>
      <c r="B141" s="81">
        <v>0.387</v>
      </c>
      <c r="C141" s="81">
        <v>0.607</v>
      </c>
      <c r="D141" s="81">
        <v>0.621</v>
      </c>
      <c r="E141" s="81">
        <v>0.713</v>
      </c>
      <c r="F141" s="81">
        <v>0.923</v>
      </c>
      <c r="G141" s="81">
        <v>1.142</v>
      </c>
      <c r="H141" s="81">
        <v>1.074</v>
      </c>
      <c r="I141" s="81">
        <v>0.891</v>
      </c>
      <c r="J141" s="81">
        <v>0.718</v>
      </c>
      <c r="K141" s="81">
        <v>0.638</v>
      </c>
      <c r="L141" s="81">
        <v>0.631</v>
      </c>
      <c r="M141" s="81">
        <v>0.413</v>
      </c>
      <c r="N141" s="81">
        <v>0.385</v>
      </c>
      <c r="O141" s="81">
        <v>0.621</v>
      </c>
      <c r="P141" s="81">
        <v>0.599</v>
      </c>
      <c r="Q141" s="81">
        <v>0.663</v>
      </c>
      <c r="R141" s="81">
        <v>0.805</v>
      </c>
      <c r="S141" s="81">
        <v>0.988</v>
      </c>
      <c r="T141" s="81">
        <v>0.068</v>
      </c>
      <c r="U141" s="81">
        <v>0.329</v>
      </c>
      <c r="V141" s="81">
        <v>0.382</v>
      </c>
      <c r="W141" s="81">
        <v>0.42</v>
      </c>
      <c r="X141" s="81">
        <v>0.068</v>
      </c>
      <c r="Y141" s="81">
        <v>0.076</v>
      </c>
    </row>
    <row r="142" spans="1:25" ht="15">
      <c r="A142" s="79">
        <v>4050</v>
      </c>
      <c r="B142" s="81">
        <v>0.384</v>
      </c>
      <c r="C142" s="81">
        <v>0.604</v>
      </c>
      <c r="D142" s="81">
        <v>0.619</v>
      </c>
      <c r="E142" s="81">
        <v>0.71</v>
      </c>
      <c r="F142" s="81">
        <v>0.918</v>
      </c>
      <c r="G142" s="81">
        <v>1.14</v>
      </c>
      <c r="H142" s="81">
        <v>1.073</v>
      </c>
      <c r="I142" s="81">
        <v>0.889</v>
      </c>
      <c r="J142" s="81">
        <v>0.716</v>
      </c>
      <c r="K142" s="81">
        <v>0.636</v>
      </c>
      <c r="L142" s="81">
        <v>0.629</v>
      </c>
      <c r="M142" s="81">
        <v>0.409</v>
      </c>
      <c r="N142" s="81">
        <v>0.383</v>
      </c>
      <c r="O142" s="81">
        <v>0.62</v>
      </c>
      <c r="P142" s="81">
        <v>0.597</v>
      </c>
      <c r="Q142" s="81">
        <v>0.662</v>
      </c>
      <c r="R142" s="81">
        <v>0.804</v>
      </c>
      <c r="S142" s="81">
        <v>0.988</v>
      </c>
      <c r="T142" s="81">
        <v>0.068</v>
      </c>
      <c r="U142" s="81">
        <v>0.329</v>
      </c>
      <c r="V142" s="81">
        <v>0.386</v>
      </c>
      <c r="W142" s="81">
        <v>0.42</v>
      </c>
      <c r="X142" s="81">
        <v>0.068</v>
      </c>
      <c r="Y142" s="81">
        <v>0.077</v>
      </c>
    </row>
    <row r="143" spans="1:25" ht="15">
      <c r="A143" s="79">
        <v>4080</v>
      </c>
      <c r="B143" s="81">
        <v>0.381</v>
      </c>
      <c r="C143" s="81">
        <v>0.602</v>
      </c>
      <c r="D143" s="81">
        <v>0.616</v>
      </c>
      <c r="E143" s="81">
        <v>0.708</v>
      </c>
      <c r="F143" s="81">
        <v>0.918</v>
      </c>
      <c r="G143" s="81">
        <v>1.14</v>
      </c>
      <c r="H143" s="81">
        <v>1.071</v>
      </c>
      <c r="I143" s="81">
        <v>0.888</v>
      </c>
      <c r="J143" s="81">
        <v>0.714</v>
      </c>
      <c r="K143" s="81">
        <v>0.634</v>
      </c>
      <c r="L143" s="81">
        <v>0.627</v>
      </c>
      <c r="M143" s="81">
        <v>0.406</v>
      </c>
      <c r="N143" s="81">
        <v>0.38</v>
      </c>
      <c r="O143" s="81">
        <v>0.618</v>
      </c>
      <c r="P143" s="81">
        <v>0.595</v>
      </c>
      <c r="Q143" s="81">
        <v>0.659</v>
      </c>
      <c r="R143" s="81">
        <v>0.803</v>
      </c>
      <c r="S143" s="81">
        <v>0.987</v>
      </c>
      <c r="T143" s="81">
        <v>0.068</v>
      </c>
      <c r="U143" s="81">
        <v>0.329</v>
      </c>
      <c r="V143" s="81">
        <v>0.381</v>
      </c>
      <c r="W143" s="81">
        <v>0.42</v>
      </c>
      <c r="X143" s="81">
        <v>0.068</v>
      </c>
      <c r="Y143" s="81">
        <v>0.076</v>
      </c>
    </row>
    <row r="144" spans="1:25" ht="15">
      <c r="A144" s="79">
        <v>4110</v>
      </c>
      <c r="B144" s="81">
        <v>0.378</v>
      </c>
      <c r="C144" s="81">
        <v>0.6</v>
      </c>
      <c r="D144" s="81">
        <v>0.613</v>
      </c>
      <c r="E144" s="81">
        <v>0.705</v>
      </c>
      <c r="F144" s="81">
        <v>0.915</v>
      </c>
      <c r="G144" s="81">
        <v>1.137</v>
      </c>
      <c r="H144" s="81">
        <v>1.071</v>
      </c>
      <c r="I144" s="81">
        <v>0.887</v>
      </c>
      <c r="J144" s="81">
        <v>0.712</v>
      </c>
      <c r="K144" s="81">
        <v>0.631</v>
      </c>
      <c r="L144" s="81">
        <v>0.626</v>
      </c>
      <c r="M144" s="81">
        <v>0.403</v>
      </c>
      <c r="N144" s="81">
        <v>0.377</v>
      </c>
      <c r="O144" s="81">
        <v>0.615</v>
      </c>
      <c r="P144" s="81">
        <v>0.592</v>
      </c>
      <c r="Q144" s="81">
        <v>0.656</v>
      </c>
      <c r="R144" s="81">
        <v>0.8</v>
      </c>
      <c r="S144" s="81">
        <v>0.985</v>
      </c>
      <c r="T144" s="81">
        <v>0.068</v>
      </c>
      <c r="U144" s="81">
        <v>0.329</v>
      </c>
      <c r="V144" s="81">
        <v>0.38</v>
      </c>
      <c r="W144" s="81">
        <v>0.42</v>
      </c>
      <c r="X144" s="81">
        <v>0.068</v>
      </c>
      <c r="Y144" s="81">
        <v>0.076</v>
      </c>
    </row>
    <row r="145" spans="1:25" ht="15">
      <c r="A145" s="79">
        <v>4140</v>
      </c>
      <c r="B145" s="81">
        <v>0.376</v>
      </c>
      <c r="C145" s="81">
        <v>0.598</v>
      </c>
      <c r="D145" s="81">
        <v>0.611</v>
      </c>
      <c r="E145" s="81">
        <v>0.704</v>
      </c>
      <c r="F145" s="81">
        <v>0.915</v>
      </c>
      <c r="G145" s="81">
        <v>1.137</v>
      </c>
      <c r="H145" s="81">
        <v>1.069</v>
      </c>
      <c r="I145" s="81">
        <v>0.885</v>
      </c>
      <c r="J145" s="81">
        <v>0.71</v>
      </c>
      <c r="K145" s="81">
        <v>0.629</v>
      </c>
      <c r="L145" s="81">
        <v>0.624</v>
      </c>
      <c r="M145" s="81">
        <v>0.401</v>
      </c>
      <c r="N145" s="81">
        <v>0.374</v>
      </c>
      <c r="O145" s="81">
        <v>0.614</v>
      </c>
      <c r="P145" s="81">
        <v>0.59</v>
      </c>
      <c r="Q145" s="81">
        <v>0.655</v>
      </c>
      <c r="R145" s="81">
        <v>0.798</v>
      </c>
      <c r="S145" s="81">
        <v>0.984</v>
      </c>
      <c r="T145" s="81">
        <v>0.068</v>
      </c>
      <c r="U145" s="81">
        <v>0.328</v>
      </c>
      <c r="V145" s="81">
        <v>0.38</v>
      </c>
      <c r="W145" s="81">
        <v>0.42</v>
      </c>
      <c r="X145" s="81">
        <v>0.068</v>
      </c>
      <c r="Y145" s="81">
        <v>0.076</v>
      </c>
    </row>
    <row r="146" spans="1:25" ht="15">
      <c r="A146" s="79">
        <v>4170</v>
      </c>
      <c r="B146" s="81">
        <v>0.373</v>
      </c>
      <c r="C146" s="81">
        <v>0.597</v>
      </c>
      <c r="D146" s="81">
        <v>0.611</v>
      </c>
      <c r="E146" s="81">
        <v>0.703</v>
      </c>
      <c r="F146" s="81">
        <v>0.914</v>
      </c>
      <c r="G146" s="81">
        <v>1.138</v>
      </c>
      <c r="H146" s="81">
        <v>1.068</v>
      </c>
      <c r="I146" s="81">
        <v>0.883</v>
      </c>
      <c r="J146" s="81">
        <v>0.708</v>
      </c>
      <c r="K146" s="81">
        <v>0.627</v>
      </c>
      <c r="L146" s="81">
        <v>0.621</v>
      </c>
      <c r="M146" s="81">
        <v>0.397</v>
      </c>
      <c r="N146" s="81">
        <v>0.371</v>
      </c>
      <c r="O146" s="81">
        <v>0.613</v>
      </c>
      <c r="P146" s="81">
        <v>0.588</v>
      </c>
      <c r="Q146" s="81">
        <v>0.653</v>
      </c>
      <c r="R146" s="81">
        <v>0.798</v>
      </c>
      <c r="S146" s="81">
        <v>0.983</v>
      </c>
      <c r="T146" s="81">
        <v>0.068</v>
      </c>
      <c r="U146" s="81">
        <v>0.329</v>
      </c>
      <c r="V146" s="81">
        <v>0.38</v>
      </c>
      <c r="W146" s="81">
        <v>0.42</v>
      </c>
      <c r="X146" s="81">
        <v>0.068</v>
      </c>
      <c r="Y146" s="81">
        <v>0.076</v>
      </c>
    </row>
    <row r="147" spans="1:25" ht="15">
      <c r="A147" s="79">
        <v>4200</v>
      </c>
      <c r="B147" s="81">
        <v>0.37</v>
      </c>
      <c r="C147" s="81">
        <v>0.595</v>
      </c>
      <c r="D147" s="81">
        <v>0.606</v>
      </c>
      <c r="E147" s="81">
        <v>0.7</v>
      </c>
      <c r="F147" s="81">
        <v>0.911</v>
      </c>
      <c r="G147" s="81">
        <v>1.133</v>
      </c>
      <c r="H147" s="81">
        <v>1.067</v>
      </c>
      <c r="I147" s="81">
        <v>0.882</v>
      </c>
      <c r="J147" s="81">
        <v>0.706</v>
      </c>
      <c r="K147" s="81">
        <v>0.625</v>
      </c>
      <c r="L147" s="81">
        <v>0.62</v>
      </c>
      <c r="M147" s="81">
        <v>0.394</v>
      </c>
      <c r="N147" s="81">
        <v>0.369</v>
      </c>
      <c r="O147" s="81">
        <v>0.61</v>
      </c>
      <c r="P147" s="81">
        <v>0.585</v>
      </c>
      <c r="Q147" s="81">
        <v>0.65</v>
      </c>
      <c r="R147" s="81">
        <v>0.795</v>
      </c>
      <c r="S147" s="81">
        <v>0.981</v>
      </c>
      <c r="T147" s="81">
        <v>0.068</v>
      </c>
      <c r="U147" s="81">
        <v>0.329</v>
      </c>
      <c r="V147" s="81">
        <v>0.38</v>
      </c>
      <c r="W147" s="81">
        <v>0.42</v>
      </c>
      <c r="X147" s="81">
        <v>0.068</v>
      </c>
      <c r="Y147" s="81">
        <v>0.075</v>
      </c>
    </row>
    <row r="148" spans="1:25" ht="15">
      <c r="A148" s="79">
        <v>4230</v>
      </c>
      <c r="B148" s="81">
        <v>0.367</v>
      </c>
      <c r="C148" s="81">
        <v>0.593</v>
      </c>
      <c r="D148" s="81">
        <v>0.606</v>
      </c>
      <c r="E148" s="81">
        <v>0.699</v>
      </c>
      <c r="F148" s="81">
        <v>0.911</v>
      </c>
      <c r="G148" s="81">
        <v>1.134</v>
      </c>
      <c r="H148" s="81">
        <v>1.066</v>
      </c>
      <c r="I148" s="81">
        <v>0.88</v>
      </c>
      <c r="J148" s="81">
        <v>0.704</v>
      </c>
      <c r="K148" s="81">
        <v>0.622</v>
      </c>
      <c r="L148" s="81">
        <v>0.618</v>
      </c>
      <c r="M148" s="81">
        <v>0.391</v>
      </c>
      <c r="N148" s="81">
        <v>0.366</v>
      </c>
      <c r="O148" s="81">
        <v>0.608</v>
      </c>
      <c r="P148" s="81">
        <v>0.583</v>
      </c>
      <c r="Q148" s="81">
        <v>0.649</v>
      </c>
      <c r="R148" s="81">
        <v>0.794</v>
      </c>
      <c r="S148" s="81">
        <v>0.98</v>
      </c>
      <c r="T148" s="81">
        <v>0.068</v>
      </c>
      <c r="U148" s="81">
        <v>0.329</v>
      </c>
      <c r="V148" s="81">
        <v>0.382</v>
      </c>
      <c r="W148" s="81">
        <v>0.42</v>
      </c>
      <c r="X148" s="81">
        <v>0.068</v>
      </c>
      <c r="Y148" s="81">
        <v>0.076</v>
      </c>
    </row>
    <row r="149" spans="1:25" ht="15">
      <c r="A149" s="79">
        <v>4260</v>
      </c>
      <c r="B149" s="81">
        <v>0.364</v>
      </c>
      <c r="C149" s="81">
        <v>0.593</v>
      </c>
      <c r="D149" s="81">
        <v>0.603</v>
      </c>
      <c r="E149" s="81">
        <v>0.698</v>
      </c>
      <c r="F149" s="81">
        <v>0.911</v>
      </c>
      <c r="G149" s="81">
        <v>1.134</v>
      </c>
      <c r="H149" s="81">
        <v>1.065</v>
      </c>
      <c r="I149" s="81">
        <v>0.878</v>
      </c>
      <c r="J149" s="81">
        <v>0.703</v>
      </c>
      <c r="K149" s="81">
        <v>0.62</v>
      </c>
      <c r="L149" s="81">
        <v>0.616</v>
      </c>
      <c r="M149" s="81">
        <v>0.388</v>
      </c>
      <c r="N149" s="81">
        <v>0.363</v>
      </c>
      <c r="O149" s="81">
        <v>0.607</v>
      </c>
      <c r="P149" s="81">
        <v>0.581</v>
      </c>
      <c r="Q149" s="81">
        <v>0.647</v>
      </c>
      <c r="R149" s="81">
        <v>0.793</v>
      </c>
      <c r="S149" s="81">
        <v>0.979</v>
      </c>
      <c r="T149" s="81">
        <v>0.068</v>
      </c>
      <c r="U149" s="81">
        <v>0.328</v>
      </c>
      <c r="V149" s="81">
        <v>0.384</v>
      </c>
      <c r="W149" s="81">
        <v>0.42</v>
      </c>
      <c r="X149" s="81">
        <v>0.068</v>
      </c>
      <c r="Y149" s="81">
        <v>0.076</v>
      </c>
    </row>
    <row r="150" spans="1:25" ht="15">
      <c r="A150" s="79">
        <v>4290</v>
      </c>
      <c r="B150" s="81">
        <v>0.362</v>
      </c>
      <c r="C150" s="81">
        <v>0.59</v>
      </c>
      <c r="D150" s="81">
        <v>0.601</v>
      </c>
      <c r="E150" s="81">
        <v>0.691</v>
      </c>
      <c r="F150" s="81">
        <v>0.908</v>
      </c>
      <c r="G150" s="81">
        <v>1.13</v>
      </c>
      <c r="H150" s="81">
        <v>1.064</v>
      </c>
      <c r="I150" s="81">
        <v>0.877</v>
      </c>
      <c r="J150" s="81">
        <v>0.701</v>
      </c>
      <c r="K150" s="81">
        <v>0.619</v>
      </c>
      <c r="L150" s="81">
        <v>0.614</v>
      </c>
      <c r="M150" s="81">
        <v>0.386</v>
      </c>
      <c r="N150" s="81">
        <v>0.361</v>
      </c>
      <c r="O150" s="81">
        <v>0.605</v>
      </c>
      <c r="P150" s="81">
        <v>0.578</v>
      </c>
      <c r="Q150" s="81">
        <v>0.644</v>
      </c>
      <c r="R150" s="81">
        <v>0.791</v>
      </c>
      <c r="S150" s="81">
        <v>0.977</v>
      </c>
      <c r="T150" s="81">
        <v>0.068</v>
      </c>
      <c r="U150" s="81">
        <v>0.329</v>
      </c>
      <c r="V150" s="81">
        <v>0.38</v>
      </c>
      <c r="W150" s="81">
        <v>0.42</v>
      </c>
      <c r="X150" s="81">
        <v>0.068</v>
      </c>
      <c r="Y150" s="81">
        <v>0.076</v>
      </c>
    </row>
    <row r="151" spans="1:25" ht="15">
      <c r="A151" s="79">
        <v>4320</v>
      </c>
      <c r="B151" s="81">
        <v>0.359</v>
      </c>
      <c r="C151" s="81">
        <v>0.589</v>
      </c>
      <c r="D151" s="81">
        <v>0.599</v>
      </c>
      <c r="E151" s="81">
        <v>0.691</v>
      </c>
      <c r="F151" s="81">
        <v>0.907</v>
      </c>
      <c r="G151" s="81">
        <v>1.131</v>
      </c>
      <c r="H151" s="81">
        <v>1.057</v>
      </c>
      <c r="I151" s="81">
        <v>0.875</v>
      </c>
      <c r="J151" s="81">
        <v>0.7</v>
      </c>
      <c r="K151" s="81">
        <v>0.617</v>
      </c>
      <c r="L151" s="81">
        <v>0.613</v>
      </c>
      <c r="M151" s="81">
        <v>0.382</v>
      </c>
      <c r="N151" s="81">
        <v>0.358</v>
      </c>
      <c r="O151" s="81">
        <v>0.603</v>
      </c>
      <c r="P151" s="81">
        <v>0.576</v>
      </c>
      <c r="Q151" s="81">
        <v>0.643</v>
      </c>
      <c r="R151" s="81">
        <v>0.79</v>
      </c>
      <c r="S151" s="81">
        <v>0.976</v>
      </c>
      <c r="T151" s="81">
        <v>0.068</v>
      </c>
      <c r="U151" s="81">
        <v>0.329</v>
      </c>
      <c r="V151" s="81">
        <v>0.38</v>
      </c>
      <c r="W151" s="81">
        <v>0.419</v>
      </c>
      <c r="X151" s="81">
        <v>0.068</v>
      </c>
      <c r="Y151" s="81">
        <v>0.076</v>
      </c>
    </row>
    <row r="152" spans="1:25" ht="15">
      <c r="A152" s="79">
        <v>4350</v>
      </c>
      <c r="B152" s="81">
        <v>0.356</v>
      </c>
      <c r="C152" s="81">
        <v>0.588</v>
      </c>
      <c r="D152" s="81">
        <v>0.598</v>
      </c>
      <c r="E152" s="81">
        <v>0.689</v>
      </c>
      <c r="F152" s="81">
        <v>0.907</v>
      </c>
      <c r="G152" s="81">
        <v>1.131</v>
      </c>
      <c r="H152" s="81">
        <v>1.056</v>
      </c>
      <c r="I152" s="81">
        <v>0.875</v>
      </c>
      <c r="J152" s="81">
        <v>0.697</v>
      </c>
      <c r="K152" s="81">
        <v>0.614</v>
      </c>
      <c r="L152" s="81">
        <v>0.61</v>
      </c>
      <c r="M152" s="81">
        <v>0.38</v>
      </c>
      <c r="N152" s="81">
        <v>0.356</v>
      </c>
      <c r="O152" s="81">
        <v>0.601</v>
      </c>
      <c r="P152" s="81">
        <v>0.573</v>
      </c>
      <c r="Q152" s="81">
        <v>0.639</v>
      </c>
      <c r="R152" s="81">
        <v>0.787</v>
      </c>
      <c r="S152" s="81">
        <v>0.972</v>
      </c>
      <c r="T152" s="81">
        <v>0.068</v>
      </c>
      <c r="U152" s="81">
        <v>0.328</v>
      </c>
      <c r="V152" s="81">
        <v>0.379</v>
      </c>
      <c r="W152" s="81">
        <v>0.419</v>
      </c>
      <c r="X152" s="81">
        <v>0.068</v>
      </c>
      <c r="Y152" s="81">
        <v>0.075</v>
      </c>
    </row>
    <row r="153" spans="1:25" ht="15">
      <c r="A153" s="79">
        <v>4380</v>
      </c>
      <c r="B153" s="81">
        <v>0.354</v>
      </c>
      <c r="C153" s="81">
        <v>0.584</v>
      </c>
      <c r="D153" s="81">
        <v>0.594</v>
      </c>
      <c r="E153" s="81">
        <v>0.685</v>
      </c>
      <c r="F153" s="81">
        <v>0.904</v>
      </c>
      <c r="G153" s="81">
        <v>1.128</v>
      </c>
      <c r="H153" s="81">
        <v>1.055</v>
      </c>
      <c r="I153" s="81">
        <v>0.872</v>
      </c>
      <c r="J153" s="81">
        <v>0.695</v>
      </c>
      <c r="K153" s="81">
        <v>0.611</v>
      </c>
      <c r="L153" s="81">
        <v>0.609</v>
      </c>
      <c r="M153" s="81">
        <v>0.377</v>
      </c>
      <c r="N153" s="81">
        <v>0.353</v>
      </c>
      <c r="O153" s="81">
        <v>0.6</v>
      </c>
      <c r="P153" s="81">
        <v>0.571</v>
      </c>
      <c r="Q153" s="81">
        <v>0.637</v>
      </c>
      <c r="R153" s="81">
        <v>0.786</v>
      </c>
      <c r="S153" s="81">
        <v>0.973</v>
      </c>
      <c r="T153" s="81">
        <v>0.068</v>
      </c>
      <c r="U153" s="81">
        <v>0.328</v>
      </c>
      <c r="V153" s="81">
        <v>0.379</v>
      </c>
      <c r="W153" s="81">
        <v>0.419</v>
      </c>
      <c r="X153" s="81">
        <v>0.068</v>
      </c>
      <c r="Y153" s="81">
        <v>0.075</v>
      </c>
    </row>
    <row r="154" spans="1:25" ht="15">
      <c r="A154" s="79">
        <v>4410</v>
      </c>
      <c r="B154" s="81">
        <v>0.351</v>
      </c>
      <c r="C154" s="81">
        <v>0.584</v>
      </c>
      <c r="D154" s="81">
        <v>0.593</v>
      </c>
      <c r="E154" s="81">
        <v>0.685</v>
      </c>
      <c r="F154" s="81">
        <v>0.903</v>
      </c>
      <c r="G154" s="81">
        <v>1.128</v>
      </c>
      <c r="H154" s="81">
        <v>1.053</v>
      </c>
      <c r="I154" s="81">
        <v>0.871</v>
      </c>
      <c r="J154" s="81">
        <v>0.693</v>
      </c>
      <c r="K154" s="81">
        <v>0.61</v>
      </c>
      <c r="L154" s="81">
        <v>0.606</v>
      </c>
      <c r="M154" s="81">
        <v>0.374</v>
      </c>
      <c r="N154" s="81">
        <v>0.35</v>
      </c>
      <c r="O154" s="81">
        <v>0.598</v>
      </c>
      <c r="P154" s="81">
        <v>0.569</v>
      </c>
      <c r="Q154" s="81">
        <v>0.636</v>
      </c>
      <c r="R154" s="81">
        <v>0.785</v>
      </c>
      <c r="S154" s="81">
        <v>0.973</v>
      </c>
      <c r="T154" s="81">
        <v>0.068</v>
      </c>
      <c r="U154" s="81">
        <v>0.329</v>
      </c>
      <c r="V154" s="81">
        <v>0.384</v>
      </c>
      <c r="W154" s="81">
        <v>0.419</v>
      </c>
      <c r="X154" s="81">
        <v>0.068</v>
      </c>
      <c r="Y154" s="81">
        <v>0.075</v>
      </c>
    </row>
    <row r="155" spans="1:25" ht="15">
      <c r="A155" s="79">
        <v>4440</v>
      </c>
      <c r="B155" s="81">
        <v>0.349</v>
      </c>
      <c r="C155" s="81">
        <v>0.581</v>
      </c>
      <c r="D155" s="81">
        <v>0.59</v>
      </c>
      <c r="E155" s="81">
        <v>0.681</v>
      </c>
      <c r="F155" s="81">
        <v>0.9</v>
      </c>
      <c r="G155" s="81">
        <v>1.125</v>
      </c>
      <c r="H155" s="81">
        <v>1.053</v>
      </c>
      <c r="I155" s="81">
        <v>0.87</v>
      </c>
      <c r="J155" s="81">
        <v>0.691</v>
      </c>
      <c r="K155" s="81">
        <v>0.607</v>
      </c>
      <c r="L155" s="81">
        <v>0.605</v>
      </c>
      <c r="M155" s="81">
        <v>0.371</v>
      </c>
      <c r="N155" s="81">
        <v>0.348</v>
      </c>
      <c r="O155" s="81">
        <v>0.596</v>
      </c>
      <c r="P155" s="81">
        <v>0.566</v>
      </c>
      <c r="Q155" s="81">
        <v>0.633</v>
      </c>
      <c r="R155" s="81">
        <v>0.783</v>
      </c>
      <c r="S155" s="81">
        <v>0.969</v>
      </c>
      <c r="T155" s="81">
        <v>0.068</v>
      </c>
      <c r="U155" s="81">
        <v>0.329</v>
      </c>
      <c r="V155" s="81">
        <v>0.379</v>
      </c>
      <c r="W155" s="81">
        <v>0.419</v>
      </c>
      <c r="X155" s="81">
        <v>0.068</v>
      </c>
      <c r="Y155" s="81">
        <v>0.076</v>
      </c>
    </row>
    <row r="156" spans="1:25" ht="15">
      <c r="A156" s="79">
        <v>4470</v>
      </c>
      <c r="B156" s="81">
        <v>0.347</v>
      </c>
      <c r="C156" s="81">
        <v>0.58</v>
      </c>
      <c r="D156" s="81">
        <v>0.589</v>
      </c>
      <c r="E156" s="81">
        <v>0.68</v>
      </c>
      <c r="F156" s="81">
        <v>0.9</v>
      </c>
      <c r="G156" s="81">
        <v>1.124</v>
      </c>
      <c r="H156" s="81">
        <v>1.052</v>
      </c>
      <c r="I156" s="81">
        <v>0.868</v>
      </c>
      <c r="J156" s="81">
        <v>0.69</v>
      </c>
      <c r="K156" s="81">
        <v>0.605</v>
      </c>
      <c r="L156" s="81">
        <v>0.603</v>
      </c>
      <c r="M156" s="81">
        <v>0.369</v>
      </c>
      <c r="N156" s="81">
        <v>0.346</v>
      </c>
      <c r="O156" s="81">
        <v>0.594</v>
      </c>
      <c r="P156" s="81">
        <v>0.564</v>
      </c>
      <c r="Q156" s="81">
        <v>0.632</v>
      </c>
      <c r="R156" s="81">
        <v>0.782</v>
      </c>
      <c r="S156" s="81">
        <v>0.969</v>
      </c>
      <c r="T156" s="81">
        <v>0.068</v>
      </c>
      <c r="U156" s="81">
        <v>0.329</v>
      </c>
      <c r="V156" s="81">
        <v>0.379</v>
      </c>
      <c r="W156" s="81">
        <v>0.42</v>
      </c>
      <c r="X156" s="81">
        <v>0.068</v>
      </c>
      <c r="Y156" s="81">
        <v>0.076</v>
      </c>
    </row>
    <row r="157" spans="1:25" ht="15">
      <c r="A157" s="79">
        <v>4500</v>
      </c>
      <c r="B157" s="81">
        <v>0.344</v>
      </c>
      <c r="C157" s="81">
        <v>0.578</v>
      </c>
      <c r="D157" s="81">
        <v>0.587</v>
      </c>
      <c r="E157" s="81">
        <v>0.679</v>
      </c>
      <c r="F157" s="81">
        <v>0.9</v>
      </c>
      <c r="G157" s="81">
        <v>1.124</v>
      </c>
      <c r="H157" s="81">
        <v>1.05</v>
      </c>
      <c r="I157" s="81">
        <v>0.867</v>
      </c>
      <c r="J157" s="81">
        <v>0.688</v>
      </c>
      <c r="K157" s="81">
        <v>0.603</v>
      </c>
      <c r="L157" s="81">
        <v>0.601</v>
      </c>
      <c r="M157" s="81">
        <v>0.366</v>
      </c>
      <c r="N157" s="81">
        <v>0.343</v>
      </c>
      <c r="O157" s="81">
        <v>0.593</v>
      </c>
      <c r="P157" s="81">
        <v>0.563</v>
      </c>
      <c r="Q157" s="81">
        <v>0.63</v>
      </c>
      <c r="R157" s="81">
        <v>0.781</v>
      </c>
      <c r="S157" s="81">
        <v>0.968</v>
      </c>
      <c r="T157" s="81">
        <v>0.068</v>
      </c>
      <c r="U157" s="81">
        <v>0.328</v>
      </c>
      <c r="V157" s="81">
        <v>0.379</v>
      </c>
      <c r="W157" s="81">
        <v>0.419</v>
      </c>
      <c r="X157" s="81">
        <v>0.068</v>
      </c>
      <c r="Y157" s="81">
        <v>0.076</v>
      </c>
    </row>
    <row r="158" spans="1:25" ht="15">
      <c r="A158" s="79">
        <v>4530</v>
      </c>
      <c r="B158" s="81">
        <v>0.341</v>
      </c>
      <c r="C158" s="81">
        <v>0.576</v>
      </c>
      <c r="D158" s="81">
        <v>0.584</v>
      </c>
      <c r="E158" s="81">
        <v>0.675</v>
      </c>
      <c r="F158" s="81">
        <v>0.895</v>
      </c>
      <c r="G158" s="81">
        <v>1.122</v>
      </c>
      <c r="H158" s="81">
        <v>1.049</v>
      </c>
      <c r="I158" s="81">
        <v>0.865</v>
      </c>
      <c r="J158" s="81">
        <v>0.686</v>
      </c>
      <c r="K158" s="81">
        <v>0.601</v>
      </c>
      <c r="L158" s="81">
        <v>0.6</v>
      </c>
      <c r="M158" s="81">
        <v>0.363</v>
      </c>
      <c r="N158" s="81">
        <v>0.341</v>
      </c>
      <c r="O158" s="81">
        <v>0.591</v>
      </c>
      <c r="P158" s="81">
        <v>0.56</v>
      </c>
      <c r="Q158" s="81">
        <v>0.627</v>
      </c>
      <c r="R158" s="81">
        <v>0.778</v>
      </c>
      <c r="S158" s="81">
        <v>0.966</v>
      </c>
      <c r="T158" s="81">
        <v>0.068</v>
      </c>
      <c r="U158" s="81">
        <v>0.328</v>
      </c>
      <c r="V158" s="81">
        <v>0.379</v>
      </c>
      <c r="W158" s="81">
        <v>0.418</v>
      </c>
      <c r="X158" s="81">
        <v>0.068</v>
      </c>
      <c r="Y158" s="81">
        <v>0.076</v>
      </c>
    </row>
    <row r="159" spans="1:25" ht="15">
      <c r="A159" s="79">
        <v>4560</v>
      </c>
      <c r="B159" s="81">
        <v>0.339</v>
      </c>
      <c r="C159" s="81">
        <v>0.575</v>
      </c>
      <c r="D159" s="81">
        <v>0.585</v>
      </c>
      <c r="E159" s="81">
        <v>0.675</v>
      </c>
      <c r="F159" s="81">
        <v>0.897</v>
      </c>
      <c r="G159" s="81">
        <v>1.123</v>
      </c>
      <c r="H159" s="81">
        <v>1.048</v>
      </c>
      <c r="I159" s="81">
        <v>0.864</v>
      </c>
      <c r="J159" s="81">
        <v>0.684</v>
      </c>
      <c r="K159" s="81">
        <v>0.599</v>
      </c>
      <c r="L159" s="81">
        <v>0.598</v>
      </c>
      <c r="M159" s="81">
        <v>0.361</v>
      </c>
      <c r="N159" s="81">
        <v>0.338</v>
      </c>
      <c r="O159" s="81">
        <v>0.59</v>
      </c>
      <c r="P159" s="81">
        <v>0.558</v>
      </c>
      <c r="Q159" s="81">
        <v>0.624</v>
      </c>
      <c r="R159" s="81">
        <v>0.776</v>
      </c>
      <c r="S159" s="81">
        <v>0.966</v>
      </c>
      <c r="T159" s="81">
        <v>0.068</v>
      </c>
      <c r="U159" s="81">
        <v>0.329</v>
      </c>
      <c r="V159" s="81">
        <v>0.379</v>
      </c>
      <c r="W159" s="81">
        <v>0.419</v>
      </c>
      <c r="X159" s="81">
        <v>0.068</v>
      </c>
      <c r="Y159" s="81">
        <v>0.076</v>
      </c>
    </row>
    <row r="160" spans="1:25" ht="15">
      <c r="A160" s="79">
        <v>4590</v>
      </c>
      <c r="B160" s="81">
        <v>0.336</v>
      </c>
      <c r="C160" s="81">
        <v>0.573</v>
      </c>
      <c r="D160" s="81">
        <v>0.581</v>
      </c>
      <c r="E160" s="81">
        <v>0.674</v>
      </c>
      <c r="F160" s="81">
        <v>0.896</v>
      </c>
      <c r="G160" s="81">
        <v>1.122</v>
      </c>
      <c r="H160" s="81">
        <v>1.047</v>
      </c>
      <c r="I160" s="81">
        <v>0.862</v>
      </c>
      <c r="J160" s="81">
        <v>0.682</v>
      </c>
      <c r="K160" s="81">
        <v>0.598</v>
      </c>
      <c r="L160" s="81">
        <v>0.596</v>
      </c>
      <c r="M160" s="81">
        <v>0.359</v>
      </c>
      <c r="N160" s="81">
        <v>0.336</v>
      </c>
      <c r="O160" s="81">
        <v>0.588</v>
      </c>
      <c r="P160" s="81">
        <v>0.556</v>
      </c>
      <c r="Q160" s="81">
        <v>0.622</v>
      </c>
      <c r="R160" s="81">
        <v>0.774</v>
      </c>
      <c r="S160" s="81">
        <v>0.965</v>
      </c>
      <c r="T160" s="81">
        <v>0.068</v>
      </c>
      <c r="U160" s="81">
        <v>0.328</v>
      </c>
      <c r="V160" s="81">
        <v>0.379</v>
      </c>
      <c r="W160" s="81">
        <v>0.418</v>
      </c>
      <c r="X160" s="81">
        <v>0.067</v>
      </c>
      <c r="Y160" s="81">
        <v>0.075</v>
      </c>
    </row>
    <row r="161" spans="1:25" ht="15">
      <c r="A161" s="79">
        <v>4620</v>
      </c>
      <c r="B161" s="81">
        <v>0.334</v>
      </c>
      <c r="C161" s="81">
        <v>0.571</v>
      </c>
      <c r="D161" s="81">
        <v>0.581</v>
      </c>
      <c r="E161" s="81">
        <v>0.671</v>
      </c>
      <c r="F161" s="81">
        <v>0.893</v>
      </c>
      <c r="G161" s="81">
        <v>1.12</v>
      </c>
      <c r="H161" s="81">
        <v>1.046</v>
      </c>
      <c r="I161" s="81">
        <v>0.862</v>
      </c>
      <c r="J161" s="81">
        <v>0.68</v>
      </c>
      <c r="K161" s="81">
        <v>0.595</v>
      </c>
      <c r="L161" s="81">
        <v>0.595</v>
      </c>
      <c r="M161" s="81">
        <v>0.356</v>
      </c>
      <c r="N161" s="81">
        <v>0.333</v>
      </c>
      <c r="O161" s="81">
        <v>0.586</v>
      </c>
      <c r="P161" s="81">
        <v>0.553</v>
      </c>
      <c r="Q161" s="81">
        <v>0.619</v>
      </c>
      <c r="R161" s="81">
        <v>0.772</v>
      </c>
      <c r="S161" s="81">
        <v>0.964</v>
      </c>
      <c r="T161" s="81">
        <v>0.068</v>
      </c>
      <c r="U161" s="81">
        <v>0.328</v>
      </c>
      <c r="V161" s="81">
        <v>0.379</v>
      </c>
      <c r="W161" s="81">
        <v>0.418</v>
      </c>
      <c r="X161" s="81">
        <v>0.068</v>
      </c>
      <c r="Y161" s="81">
        <v>0.076</v>
      </c>
    </row>
    <row r="162" spans="1:25" ht="15">
      <c r="A162" s="79">
        <v>4650</v>
      </c>
      <c r="B162" s="81">
        <v>0.332</v>
      </c>
      <c r="C162" s="81">
        <v>0.57</v>
      </c>
      <c r="D162" s="81">
        <v>0.577</v>
      </c>
      <c r="E162" s="81">
        <v>0.669</v>
      </c>
      <c r="F162" s="81">
        <v>0.893</v>
      </c>
      <c r="G162" s="81">
        <v>1.12</v>
      </c>
      <c r="H162" s="81">
        <v>1.045</v>
      </c>
      <c r="I162" s="81">
        <v>0.86</v>
      </c>
      <c r="J162" s="81">
        <v>0.679</v>
      </c>
      <c r="K162" s="81">
        <v>0.593</v>
      </c>
      <c r="L162" s="81">
        <v>0.593</v>
      </c>
      <c r="M162" s="81">
        <v>0.353</v>
      </c>
      <c r="N162" s="81">
        <v>0.331</v>
      </c>
      <c r="O162" s="81">
        <v>0.584</v>
      </c>
      <c r="P162" s="81">
        <v>0.551</v>
      </c>
      <c r="Q162" s="81">
        <v>0.618</v>
      </c>
      <c r="R162" s="81">
        <v>0.771</v>
      </c>
      <c r="S162" s="81">
        <v>0.962</v>
      </c>
      <c r="T162" s="81">
        <v>0.068</v>
      </c>
      <c r="U162" s="81">
        <v>0.328</v>
      </c>
      <c r="V162" s="81">
        <v>0.378</v>
      </c>
      <c r="W162" s="81">
        <v>0.419</v>
      </c>
      <c r="X162" s="81">
        <v>0.068</v>
      </c>
      <c r="Y162" s="81">
        <v>0.076</v>
      </c>
    </row>
    <row r="163" spans="1:25" ht="15">
      <c r="A163" s="79">
        <v>4680</v>
      </c>
      <c r="B163" s="81">
        <v>0.329</v>
      </c>
      <c r="C163" s="81">
        <v>0.569</v>
      </c>
      <c r="D163" s="81">
        <v>0.577</v>
      </c>
      <c r="E163" s="81">
        <v>0.669</v>
      </c>
      <c r="F163" s="81">
        <v>0.892</v>
      </c>
      <c r="G163" s="81">
        <v>1.12</v>
      </c>
      <c r="H163" s="81">
        <v>1.043</v>
      </c>
      <c r="I163" s="81">
        <v>0.858</v>
      </c>
      <c r="J163" s="81">
        <v>0.677</v>
      </c>
      <c r="K163" s="81">
        <v>0.591</v>
      </c>
      <c r="L163" s="81">
        <v>0.591</v>
      </c>
      <c r="M163" s="81">
        <v>0.351</v>
      </c>
      <c r="N163" s="81">
        <v>0.328</v>
      </c>
      <c r="O163" s="81">
        <v>0.582</v>
      </c>
      <c r="P163" s="81">
        <v>0.549</v>
      </c>
      <c r="Q163" s="81">
        <v>0.615</v>
      </c>
      <c r="R163" s="81">
        <v>0.769</v>
      </c>
      <c r="S163" s="81">
        <v>0.959</v>
      </c>
      <c r="T163" s="81">
        <v>0.068</v>
      </c>
      <c r="U163" s="81">
        <v>0.328</v>
      </c>
      <c r="V163" s="81">
        <v>0.379</v>
      </c>
      <c r="W163" s="81">
        <v>0.419</v>
      </c>
      <c r="X163" s="81">
        <v>0.068</v>
      </c>
      <c r="Y163" s="81">
        <v>0.076</v>
      </c>
    </row>
    <row r="164" spans="1:25" ht="15">
      <c r="A164" s="79">
        <v>4710</v>
      </c>
      <c r="B164" s="81">
        <v>0.327</v>
      </c>
      <c r="C164" s="81">
        <v>0.566</v>
      </c>
      <c r="D164" s="81">
        <v>0.572</v>
      </c>
      <c r="E164" s="81">
        <v>0.665</v>
      </c>
      <c r="F164" s="81">
        <v>0.89</v>
      </c>
      <c r="G164" s="81">
        <v>1.117</v>
      </c>
      <c r="H164" s="81">
        <v>1.043</v>
      </c>
      <c r="I164" s="81">
        <v>0.858</v>
      </c>
      <c r="J164" s="81">
        <v>0.674</v>
      </c>
      <c r="K164" s="81">
        <v>0.589</v>
      </c>
      <c r="L164" s="81">
        <v>0.59</v>
      </c>
      <c r="M164" s="81">
        <v>0.348</v>
      </c>
      <c r="N164" s="81">
        <v>0.326</v>
      </c>
      <c r="O164" s="81">
        <v>0.581</v>
      </c>
      <c r="P164" s="81">
        <v>0.547</v>
      </c>
      <c r="Q164" s="81">
        <v>0.613</v>
      </c>
      <c r="R164" s="81">
        <v>0.768</v>
      </c>
      <c r="S164" s="81">
        <v>0.959</v>
      </c>
      <c r="T164" s="81">
        <v>0.068</v>
      </c>
      <c r="U164" s="81">
        <v>0.328</v>
      </c>
      <c r="V164" s="81">
        <v>0.378</v>
      </c>
      <c r="W164" s="81">
        <v>0.418</v>
      </c>
      <c r="X164" s="81">
        <v>0.068</v>
      </c>
      <c r="Y164" s="81">
        <v>0.076</v>
      </c>
    </row>
    <row r="165" spans="1:25" ht="15">
      <c r="A165" s="79">
        <v>4740</v>
      </c>
      <c r="B165" s="81">
        <v>0.325</v>
      </c>
      <c r="C165" s="81">
        <v>0.565</v>
      </c>
      <c r="D165" s="81">
        <v>0.572</v>
      </c>
      <c r="E165" s="81">
        <v>0.665</v>
      </c>
      <c r="F165" s="81">
        <v>0.89</v>
      </c>
      <c r="G165" s="81">
        <v>1.116</v>
      </c>
      <c r="H165" s="81">
        <v>1.042</v>
      </c>
      <c r="I165" s="81">
        <v>0.856</v>
      </c>
      <c r="J165" s="81">
        <v>0.673</v>
      </c>
      <c r="K165" s="81">
        <v>0.587</v>
      </c>
      <c r="L165" s="81">
        <v>0.588</v>
      </c>
      <c r="M165" s="81">
        <v>0.346</v>
      </c>
      <c r="N165" s="81">
        <v>0.324</v>
      </c>
      <c r="O165" s="81">
        <v>0.58</v>
      </c>
      <c r="P165" s="81">
        <v>0.545</v>
      </c>
      <c r="Q165" s="81">
        <v>0.612</v>
      </c>
      <c r="R165" s="81">
        <v>0.767</v>
      </c>
      <c r="S165" s="81">
        <v>0.959</v>
      </c>
      <c r="T165" s="81">
        <v>0.068</v>
      </c>
      <c r="U165" s="81">
        <v>0.328</v>
      </c>
      <c r="V165" s="81">
        <v>0.381</v>
      </c>
      <c r="W165" s="81">
        <v>0.418</v>
      </c>
      <c r="X165" s="81">
        <v>0.068</v>
      </c>
      <c r="Y165" s="81">
        <v>0.076</v>
      </c>
    </row>
    <row r="166" spans="1:25" ht="15">
      <c r="A166" s="79">
        <v>4770</v>
      </c>
      <c r="B166" s="81">
        <v>0.322</v>
      </c>
      <c r="C166" s="81">
        <v>0.563</v>
      </c>
      <c r="D166" s="81">
        <v>0.568</v>
      </c>
      <c r="E166" s="81">
        <v>0.661</v>
      </c>
      <c r="F166" s="81">
        <v>0.885</v>
      </c>
      <c r="G166" s="81">
        <v>1.114</v>
      </c>
      <c r="H166" s="81">
        <v>1.041</v>
      </c>
      <c r="I166" s="81">
        <v>0.855</v>
      </c>
      <c r="J166" s="81">
        <v>0.672</v>
      </c>
      <c r="K166" s="81">
        <v>0.585</v>
      </c>
      <c r="L166" s="81">
        <v>0.587</v>
      </c>
      <c r="M166" s="81">
        <v>0.344</v>
      </c>
      <c r="N166" s="81">
        <v>0.322</v>
      </c>
      <c r="O166" s="81">
        <v>0.577</v>
      </c>
      <c r="P166" s="81">
        <v>0.543</v>
      </c>
      <c r="Q166" s="81">
        <v>0.608</v>
      </c>
      <c r="R166" s="81">
        <v>0.765</v>
      </c>
      <c r="S166" s="81">
        <v>0.956</v>
      </c>
      <c r="T166" s="81">
        <v>0.068</v>
      </c>
      <c r="U166" s="81">
        <v>0.328</v>
      </c>
      <c r="V166" s="81">
        <v>0.378</v>
      </c>
      <c r="W166" s="81">
        <v>0.418</v>
      </c>
      <c r="X166" s="81">
        <v>0.068</v>
      </c>
      <c r="Y166" s="81">
        <v>0.076</v>
      </c>
    </row>
    <row r="167" spans="1:25" ht="15">
      <c r="A167" s="79">
        <v>4800</v>
      </c>
      <c r="B167" s="81">
        <v>0.32</v>
      </c>
      <c r="C167" s="81">
        <v>0.562</v>
      </c>
      <c r="D167" s="81">
        <v>0.567</v>
      </c>
      <c r="E167" s="81">
        <v>0.66</v>
      </c>
      <c r="F167" s="81">
        <v>0.886</v>
      </c>
      <c r="G167" s="81">
        <v>1.114</v>
      </c>
      <c r="H167" s="81">
        <v>1.04</v>
      </c>
      <c r="I167" s="81">
        <v>0.854</v>
      </c>
      <c r="J167" s="81">
        <v>0.669</v>
      </c>
      <c r="K167" s="81">
        <v>0.583</v>
      </c>
      <c r="L167" s="81">
        <v>0.585</v>
      </c>
      <c r="M167" s="81">
        <v>0.341</v>
      </c>
      <c r="N167" s="81">
        <v>0.319</v>
      </c>
      <c r="O167" s="81">
        <v>0.576</v>
      </c>
      <c r="P167" s="81">
        <v>0.541</v>
      </c>
      <c r="Q167" s="81">
        <v>0.608</v>
      </c>
      <c r="R167" s="81">
        <v>0.763</v>
      </c>
      <c r="S167" s="81">
        <v>0.956</v>
      </c>
      <c r="T167" s="81">
        <v>0.068</v>
      </c>
      <c r="U167" s="81">
        <v>0.328</v>
      </c>
      <c r="V167" s="81">
        <v>0.378</v>
      </c>
      <c r="W167" s="81">
        <v>0.418</v>
      </c>
      <c r="X167" s="81">
        <v>0.068</v>
      </c>
      <c r="Y167" s="81">
        <v>0.076</v>
      </c>
    </row>
    <row r="168" spans="1:25" ht="15">
      <c r="A168" s="79">
        <v>4830</v>
      </c>
      <c r="B168" s="81">
        <v>0.317</v>
      </c>
      <c r="C168" s="81">
        <v>0.561</v>
      </c>
      <c r="D168" s="81">
        <v>0.565</v>
      </c>
      <c r="E168" s="81">
        <v>0.659</v>
      </c>
      <c r="F168" s="81">
        <v>0.886</v>
      </c>
      <c r="G168" s="81">
        <v>1.113</v>
      </c>
      <c r="H168" s="81">
        <v>1.038</v>
      </c>
      <c r="I168" s="81">
        <v>0.852</v>
      </c>
      <c r="J168" s="81">
        <v>0.668</v>
      </c>
      <c r="K168" s="81">
        <v>0.581</v>
      </c>
      <c r="L168" s="81">
        <v>0.583</v>
      </c>
      <c r="M168" s="81">
        <v>0.339</v>
      </c>
      <c r="N168" s="81">
        <v>0.317</v>
      </c>
      <c r="O168" s="81">
        <v>0.575</v>
      </c>
      <c r="P168" s="81">
        <v>0.54</v>
      </c>
      <c r="Q168" s="81">
        <v>0.606</v>
      </c>
      <c r="R168" s="81">
        <v>0.763</v>
      </c>
      <c r="S168" s="81">
        <v>0.955</v>
      </c>
      <c r="T168" s="81">
        <v>0.068</v>
      </c>
      <c r="U168" s="81">
        <v>0.328</v>
      </c>
      <c r="V168" s="81">
        <v>0.382</v>
      </c>
      <c r="W168" s="81">
        <v>0.419</v>
      </c>
      <c r="X168" s="81">
        <v>0.068</v>
      </c>
      <c r="Y168" s="81">
        <v>0.076</v>
      </c>
    </row>
    <row r="169" spans="1:25" ht="15">
      <c r="A169" s="79">
        <v>4860</v>
      </c>
      <c r="B169" s="81">
        <v>0.315</v>
      </c>
      <c r="C169" s="81">
        <v>0.558</v>
      </c>
      <c r="D169" s="81">
        <v>0.563</v>
      </c>
      <c r="E169" s="81">
        <v>0.655</v>
      </c>
      <c r="F169" s="81">
        <v>0.882</v>
      </c>
      <c r="G169" s="81">
        <v>1.111</v>
      </c>
      <c r="H169" s="81">
        <v>1.038</v>
      </c>
      <c r="I169" s="81">
        <v>0.851</v>
      </c>
      <c r="J169" s="81">
        <v>0.666</v>
      </c>
      <c r="K169" s="81">
        <v>0.58</v>
      </c>
      <c r="L169" s="81">
        <v>0.582</v>
      </c>
      <c r="M169" s="81">
        <v>0.336</v>
      </c>
      <c r="N169" s="81">
        <v>0.315</v>
      </c>
      <c r="O169" s="81">
        <v>0.573</v>
      </c>
      <c r="P169" s="81">
        <v>0.537</v>
      </c>
      <c r="Q169" s="81">
        <v>0.604</v>
      </c>
      <c r="R169" s="81">
        <v>0.76</v>
      </c>
      <c r="S169" s="81">
        <v>0.953</v>
      </c>
      <c r="T169" s="81">
        <v>0.068</v>
      </c>
      <c r="U169" s="81">
        <v>0.328</v>
      </c>
      <c r="V169" s="81">
        <v>0.378</v>
      </c>
      <c r="W169" s="81">
        <v>0.418</v>
      </c>
      <c r="X169" s="81">
        <v>0.068</v>
      </c>
      <c r="Y169" s="81">
        <v>0.076</v>
      </c>
    </row>
    <row r="170" spans="1:25" ht="15">
      <c r="A170" s="79">
        <v>4890</v>
      </c>
      <c r="B170" s="81">
        <v>0.313</v>
      </c>
      <c r="C170" s="81">
        <v>0.558</v>
      </c>
      <c r="D170" s="81">
        <v>0.562</v>
      </c>
      <c r="E170" s="81">
        <v>0.656</v>
      </c>
      <c r="F170" s="81">
        <v>0.883</v>
      </c>
      <c r="G170" s="81">
        <v>1.112</v>
      </c>
      <c r="H170" s="81">
        <v>1.037</v>
      </c>
      <c r="I170" s="81">
        <v>0.85</v>
      </c>
      <c r="J170" s="81">
        <v>0.664</v>
      </c>
      <c r="K170" s="81">
        <v>0.577</v>
      </c>
      <c r="L170" s="81">
        <v>0.58</v>
      </c>
      <c r="M170" s="81">
        <v>0.334</v>
      </c>
      <c r="N170" s="81">
        <v>0.313</v>
      </c>
      <c r="O170" s="81">
        <v>0.571</v>
      </c>
      <c r="P170" s="81">
        <v>0.535</v>
      </c>
      <c r="Q170" s="81">
        <v>0.602</v>
      </c>
      <c r="R170" s="81">
        <v>0.759</v>
      </c>
      <c r="S170" s="81">
        <v>0.952</v>
      </c>
      <c r="T170" s="81">
        <v>0.068</v>
      </c>
      <c r="U170" s="81">
        <v>0.328</v>
      </c>
      <c r="V170" s="81">
        <v>0.378</v>
      </c>
      <c r="W170" s="81">
        <v>0.419</v>
      </c>
      <c r="X170" s="81">
        <v>0.068</v>
      </c>
      <c r="Y170" s="81">
        <v>0.076</v>
      </c>
    </row>
    <row r="171" spans="1:25" ht="15">
      <c r="A171" s="79">
        <v>4920</v>
      </c>
      <c r="B171" s="81">
        <v>0.311</v>
      </c>
      <c r="C171" s="81">
        <v>0.556</v>
      </c>
      <c r="D171" s="81">
        <v>0.562</v>
      </c>
      <c r="E171" s="81">
        <v>0.654</v>
      </c>
      <c r="F171" s="81">
        <v>0.881</v>
      </c>
      <c r="G171" s="81">
        <v>1.111</v>
      </c>
      <c r="H171" s="81">
        <v>1.035</v>
      </c>
      <c r="I171" s="81">
        <v>0.848</v>
      </c>
      <c r="J171" s="81">
        <v>0.663</v>
      </c>
      <c r="K171" s="81">
        <v>0.575</v>
      </c>
      <c r="L171" s="81">
        <v>0.578</v>
      </c>
      <c r="M171" s="81">
        <v>0.332</v>
      </c>
      <c r="N171" s="81">
        <v>0.31</v>
      </c>
      <c r="O171" s="81">
        <v>0.57</v>
      </c>
      <c r="P171" s="81">
        <v>0.534</v>
      </c>
      <c r="Q171" s="81">
        <v>0.599</v>
      </c>
      <c r="R171" s="81">
        <v>0.758</v>
      </c>
      <c r="S171" s="81">
        <v>0.951</v>
      </c>
      <c r="T171" s="81">
        <v>0.068</v>
      </c>
      <c r="U171" s="81">
        <v>0.328</v>
      </c>
      <c r="V171" s="81">
        <v>0.378</v>
      </c>
      <c r="W171" s="81">
        <v>0.419</v>
      </c>
      <c r="X171" s="81">
        <v>0.068</v>
      </c>
      <c r="Y171" s="81">
        <v>0.076</v>
      </c>
    </row>
    <row r="172" spans="1:25" ht="15">
      <c r="A172" s="79">
        <v>4950</v>
      </c>
      <c r="B172" s="81">
        <v>0.309</v>
      </c>
      <c r="C172" s="81">
        <v>0.553</v>
      </c>
      <c r="D172" s="81">
        <v>0.557</v>
      </c>
      <c r="E172" s="81">
        <v>0.651</v>
      </c>
      <c r="F172" s="81">
        <v>0.878</v>
      </c>
      <c r="G172" s="81">
        <v>1.108</v>
      </c>
      <c r="H172" s="81">
        <v>1.035</v>
      </c>
      <c r="I172" s="81">
        <v>0.848</v>
      </c>
      <c r="J172" s="81">
        <v>0.661</v>
      </c>
      <c r="K172" s="81">
        <v>0.574</v>
      </c>
      <c r="L172" s="81">
        <v>0.577</v>
      </c>
      <c r="M172" s="81">
        <v>0.33</v>
      </c>
      <c r="N172" s="81">
        <v>0.308</v>
      </c>
      <c r="O172" s="81">
        <v>0.568</v>
      </c>
      <c r="P172" s="81">
        <v>0.531</v>
      </c>
      <c r="Q172" s="81">
        <v>0.597</v>
      </c>
      <c r="R172" s="81">
        <v>0.756</v>
      </c>
      <c r="S172" s="81">
        <v>0.95</v>
      </c>
      <c r="T172" s="81">
        <v>0.068</v>
      </c>
      <c r="U172" s="81">
        <v>0.328</v>
      </c>
      <c r="V172" s="81">
        <v>0.378</v>
      </c>
      <c r="W172" s="81">
        <v>0.418</v>
      </c>
      <c r="X172" s="81">
        <v>0.068</v>
      </c>
      <c r="Y172" s="81">
        <v>0.076</v>
      </c>
    </row>
    <row r="173" spans="1:25" ht="15">
      <c r="A173" s="79">
        <v>4980</v>
      </c>
      <c r="B173" s="81">
        <v>0.306</v>
      </c>
      <c r="C173" s="81">
        <v>0.552</v>
      </c>
      <c r="D173" s="81">
        <v>0.557</v>
      </c>
      <c r="E173" s="81">
        <v>0.651</v>
      </c>
      <c r="F173" s="81">
        <v>0.883</v>
      </c>
      <c r="G173" s="81">
        <v>1.109</v>
      </c>
      <c r="H173" s="81">
        <v>1.033</v>
      </c>
      <c r="I173" s="81">
        <v>0.845</v>
      </c>
      <c r="J173" s="81">
        <v>0.66</v>
      </c>
      <c r="K173" s="81">
        <v>0.572</v>
      </c>
      <c r="L173" s="81">
        <v>0.575</v>
      </c>
      <c r="M173" s="81">
        <v>0.328</v>
      </c>
      <c r="N173" s="81">
        <v>0.306</v>
      </c>
      <c r="O173" s="81">
        <v>0.567</v>
      </c>
      <c r="P173" s="81">
        <v>0.53</v>
      </c>
      <c r="Q173" s="81">
        <v>0.595</v>
      </c>
      <c r="R173" s="81">
        <v>0.754</v>
      </c>
      <c r="S173" s="81">
        <v>0.949</v>
      </c>
      <c r="T173" s="81">
        <v>0.068</v>
      </c>
      <c r="U173" s="81">
        <v>0.327</v>
      </c>
      <c r="V173" s="81">
        <v>0.378</v>
      </c>
      <c r="W173" s="81">
        <v>0.419</v>
      </c>
      <c r="X173" s="81">
        <v>0.068</v>
      </c>
      <c r="Y173" s="81">
        <v>0.076</v>
      </c>
    </row>
    <row r="174" spans="1:25" ht="15">
      <c r="A174" s="79">
        <v>5010</v>
      </c>
      <c r="B174" s="81">
        <v>0.304</v>
      </c>
      <c r="C174" s="81">
        <v>0.552</v>
      </c>
      <c r="D174" s="81">
        <v>0.555</v>
      </c>
      <c r="E174" s="81">
        <v>0.65</v>
      </c>
      <c r="F174" s="81">
        <v>0.879</v>
      </c>
      <c r="G174" s="81">
        <v>1.108</v>
      </c>
      <c r="H174" s="81">
        <v>1.033</v>
      </c>
      <c r="I174" s="81">
        <v>0.844</v>
      </c>
      <c r="J174" s="81">
        <v>0.658</v>
      </c>
      <c r="K174" s="81">
        <v>0.57</v>
      </c>
      <c r="L174" s="81">
        <v>0.573</v>
      </c>
      <c r="M174" s="81">
        <v>0.325</v>
      </c>
      <c r="N174" s="81">
        <v>0.304</v>
      </c>
      <c r="O174" s="81">
        <v>0.566</v>
      </c>
      <c r="P174" s="81">
        <v>0.528</v>
      </c>
      <c r="Q174" s="81">
        <v>0.593</v>
      </c>
      <c r="R174" s="81">
        <v>0.752</v>
      </c>
      <c r="S174" s="81">
        <v>0.947</v>
      </c>
      <c r="T174" s="81">
        <v>0.069</v>
      </c>
      <c r="U174" s="81">
        <v>0.328</v>
      </c>
      <c r="V174" s="81">
        <v>0.378</v>
      </c>
      <c r="W174" s="81">
        <v>0.418</v>
      </c>
      <c r="X174" s="81">
        <v>0.068</v>
      </c>
      <c r="Y174" s="81">
        <v>0.076</v>
      </c>
    </row>
    <row r="175" spans="1:25" ht="15">
      <c r="A175" s="79">
        <v>5040</v>
      </c>
      <c r="B175" s="81">
        <v>0.302</v>
      </c>
      <c r="C175" s="81">
        <v>0.549</v>
      </c>
      <c r="D175" s="81">
        <v>0.553</v>
      </c>
      <c r="E175" s="81">
        <v>0.646</v>
      </c>
      <c r="F175" s="81">
        <v>0.877</v>
      </c>
      <c r="G175" s="81">
        <v>1.106</v>
      </c>
      <c r="H175" s="81">
        <v>1.032</v>
      </c>
      <c r="I175" s="81">
        <v>0.842</v>
      </c>
      <c r="J175" s="81">
        <v>0.656</v>
      </c>
      <c r="K175" s="81">
        <v>0.568</v>
      </c>
      <c r="L175" s="81">
        <v>0.572</v>
      </c>
      <c r="M175" s="81">
        <v>0.323</v>
      </c>
      <c r="N175" s="81">
        <v>0.302</v>
      </c>
      <c r="O175" s="81">
        <v>0.564</v>
      </c>
      <c r="P175" s="81">
        <v>0.525</v>
      </c>
      <c r="Q175" s="81">
        <v>0.591</v>
      </c>
      <c r="R175" s="81">
        <v>0.751</v>
      </c>
      <c r="S175" s="81">
        <v>0.947</v>
      </c>
      <c r="T175" s="81">
        <v>0.068</v>
      </c>
      <c r="U175" s="81">
        <v>0.328</v>
      </c>
      <c r="V175" s="81">
        <v>0.382</v>
      </c>
      <c r="W175" s="81">
        <v>0.418</v>
      </c>
      <c r="X175" s="81">
        <v>0.067</v>
      </c>
      <c r="Y175" s="81">
        <v>0.076</v>
      </c>
    </row>
    <row r="176" spans="1:25" ht="15">
      <c r="A176" s="79">
        <v>5070</v>
      </c>
      <c r="B176" s="81">
        <v>0.3</v>
      </c>
      <c r="C176" s="81">
        <v>0.548</v>
      </c>
      <c r="D176" s="81">
        <v>0.551</v>
      </c>
      <c r="E176" s="81">
        <v>0.646</v>
      </c>
      <c r="F176" s="81">
        <v>0.876</v>
      </c>
      <c r="G176" s="81">
        <v>1.107</v>
      </c>
      <c r="H176" s="81">
        <v>1.031</v>
      </c>
      <c r="I176" s="81">
        <v>0.841</v>
      </c>
      <c r="J176" s="81">
        <v>0.654</v>
      </c>
      <c r="K176" s="81">
        <v>0.566</v>
      </c>
      <c r="L176" s="81">
        <v>0.57</v>
      </c>
      <c r="M176" s="81">
        <v>0.321</v>
      </c>
      <c r="N176" s="81">
        <v>0.3</v>
      </c>
      <c r="O176" s="81">
        <v>0.562</v>
      </c>
      <c r="P176" s="81">
        <v>0.523</v>
      </c>
      <c r="Q176" s="81">
        <v>0.589</v>
      </c>
      <c r="R176" s="81">
        <v>0.75</v>
      </c>
      <c r="S176" s="81">
        <v>0.945</v>
      </c>
      <c r="T176" s="81">
        <v>0.068</v>
      </c>
      <c r="U176" s="81">
        <v>0.328</v>
      </c>
      <c r="V176" s="81">
        <v>0.378</v>
      </c>
      <c r="W176" s="81">
        <v>0.418</v>
      </c>
      <c r="X176" s="81">
        <v>0.068</v>
      </c>
      <c r="Y176" s="81">
        <v>0.076</v>
      </c>
    </row>
    <row r="177" spans="1:25" ht="15">
      <c r="A177" s="79">
        <v>5100</v>
      </c>
      <c r="B177" s="81">
        <v>0.298</v>
      </c>
      <c r="C177" s="81">
        <v>0.548</v>
      </c>
      <c r="D177" s="81">
        <v>0.549</v>
      </c>
      <c r="E177" s="81">
        <v>0.642</v>
      </c>
      <c r="F177" s="81">
        <v>0.873</v>
      </c>
      <c r="G177" s="81">
        <v>1.103</v>
      </c>
      <c r="H177" s="81">
        <v>1.03</v>
      </c>
      <c r="I177" s="81">
        <v>0.841</v>
      </c>
      <c r="J177" s="81">
        <v>0.652</v>
      </c>
      <c r="K177" s="81">
        <v>0.564</v>
      </c>
      <c r="L177" s="81">
        <v>0.569</v>
      </c>
      <c r="M177" s="81">
        <v>0.318</v>
      </c>
      <c r="N177" s="81">
        <v>0.298</v>
      </c>
      <c r="O177" s="81">
        <v>0.56</v>
      </c>
      <c r="P177" s="81">
        <v>0.521</v>
      </c>
      <c r="Q177" s="81">
        <v>0.587</v>
      </c>
      <c r="R177" s="81">
        <v>0.748</v>
      </c>
      <c r="S177" s="81">
        <v>0.944</v>
      </c>
      <c r="T177" s="81">
        <v>0.068</v>
      </c>
      <c r="U177" s="81">
        <v>0.328</v>
      </c>
      <c r="V177" s="81">
        <v>0.377</v>
      </c>
      <c r="W177" s="81">
        <v>0.418</v>
      </c>
      <c r="X177" s="81">
        <v>0.068</v>
      </c>
      <c r="Y177" s="81">
        <v>0.076</v>
      </c>
    </row>
    <row r="178" spans="1:25" ht="15">
      <c r="A178" s="79">
        <v>5130</v>
      </c>
      <c r="B178" s="81">
        <v>0.296</v>
      </c>
      <c r="C178" s="81">
        <v>0.545</v>
      </c>
      <c r="D178" s="81">
        <v>0.547</v>
      </c>
      <c r="E178" s="81">
        <v>0.642</v>
      </c>
      <c r="F178" s="81">
        <v>0.872</v>
      </c>
      <c r="G178" s="81">
        <v>1.103</v>
      </c>
      <c r="H178" s="81">
        <v>1.029</v>
      </c>
      <c r="I178" s="81">
        <v>0.837</v>
      </c>
      <c r="J178" s="81">
        <v>0.651</v>
      </c>
      <c r="K178" s="81">
        <v>0.563</v>
      </c>
      <c r="L178" s="81">
        <v>0.568</v>
      </c>
      <c r="M178" s="81">
        <v>0.316</v>
      </c>
      <c r="N178" s="81">
        <v>0.296</v>
      </c>
      <c r="O178" s="81">
        <v>0.559</v>
      </c>
      <c r="P178" s="81">
        <v>0.52</v>
      </c>
      <c r="Q178" s="81">
        <v>0.586</v>
      </c>
      <c r="R178" s="81">
        <v>0.747</v>
      </c>
      <c r="S178" s="81">
        <v>0.943</v>
      </c>
      <c r="T178" s="81">
        <v>0.068</v>
      </c>
      <c r="U178" s="81">
        <v>0.328</v>
      </c>
      <c r="V178" s="81">
        <v>0.377</v>
      </c>
      <c r="W178" s="81">
        <v>0.419</v>
      </c>
      <c r="X178" s="81">
        <v>0.068</v>
      </c>
      <c r="Y178" s="81">
        <v>0.076</v>
      </c>
    </row>
    <row r="179" spans="1:25" ht="15">
      <c r="A179" s="79">
        <v>5160</v>
      </c>
      <c r="B179" s="81">
        <v>0.294</v>
      </c>
      <c r="C179" s="81">
        <v>0.544</v>
      </c>
      <c r="D179" s="81">
        <v>0.546</v>
      </c>
      <c r="E179" s="81">
        <v>0.641</v>
      </c>
      <c r="F179" s="81">
        <v>0.872</v>
      </c>
      <c r="G179" s="81">
        <v>1.104</v>
      </c>
      <c r="H179" s="81">
        <v>1.028</v>
      </c>
      <c r="I179" s="81">
        <v>0.838</v>
      </c>
      <c r="J179" s="81">
        <v>0.65</v>
      </c>
      <c r="K179" s="81">
        <v>0.561</v>
      </c>
      <c r="L179" s="81">
        <v>0.566</v>
      </c>
      <c r="M179" s="81">
        <v>0.314</v>
      </c>
      <c r="N179" s="81">
        <v>0.294</v>
      </c>
      <c r="O179" s="81">
        <v>0.558</v>
      </c>
      <c r="P179" s="81">
        <v>0.518</v>
      </c>
      <c r="Q179" s="81">
        <v>0.584</v>
      </c>
      <c r="R179" s="81">
        <v>0.745</v>
      </c>
      <c r="S179" s="81">
        <v>0.943</v>
      </c>
      <c r="T179" s="81">
        <v>0.068</v>
      </c>
      <c r="U179" s="81">
        <v>0.328</v>
      </c>
      <c r="V179" s="81">
        <v>0.377</v>
      </c>
      <c r="W179" s="81">
        <v>0.418</v>
      </c>
      <c r="X179" s="81">
        <v>0.068</v>
      </c>
      <c r="Y179" s="81">
        <v>0.076</v>
      </c>
    </row>
    <row r="180" spans="1:25" ht="15">
      <c r="A180" s="79">
        <v>5190</v>
      </c>
      <c r="B180" s="81">
        <v>0.292</v>
      </c>
      <c r="C180" s="81">
        <v>0.541</v>
      </c>
      <c r="D180" s="81">
        <v>0.543</v>
      </c>
      <c r="E180" s="81">
        <v>0.638</v>
      </c>
      <c r="F180" s="81">
        <v>0.869</v>
      </c>
      <c r="G180" s="81">
        <v>1.101</v>
      </c>
      <c r="H180" s="81">
        <v>1.029</v>
      </c>
      <c r="I180" s="81">
        <v>0.837</v>
      </c>
      <c r="J180" s="81">
        <v>0.648</v>
      </c>
      <c r="K180" s="81">
        <v>0.559</v>
      </c>
      <c r="L180" s="81">
        <v>0.564</v>
      </c>
      <c r="M180" s="81">
        <v>0.312</v>
      </c>
      <c r="N180" s="81">
        <v>0.292</v>
      </c>
      <c r="O180" s="81">
        <v>0.555</v>
      </c>
      <c r="P180" s="81">
        <v>0.516</v>
      </c>
      <c r="Q180" s="81">
        <v>0.582</v>
      </c>
      <c r="R180" s="81">
        <v>0.742</v>
      </c>
      <c r="S180" s="81">
        <v>0.94</v>
      </c>
      <c r="T180" s="81">
        <v>0.068</v>
      </c>
      <c r="U180" s="81">
        <v>0.327</v>
      </c>
      <c r="V180" s="81">
        <v>0.377</v>
      </c>
      <c r="W180" s="81">
        <v>0.418</v>
      </c>
      <c r="X180" s="81">
        <v>0.067</v>
      </c>
      <c r="Y180" s="81">
        <v>0.076</v>
      </c>
    </row>
    <row r="181" spans="1:25" ht="15">
      <c r="A181" s="79">
        <v>5220</v>
      </c>
      <c r="B181" s="81">
        <v>0.29</v>
      </c>
      <c r="C181" s="81">
        <v>0.541</v>
      </c>
      <c r="D181" s="81">
        <v>0.543</v>
      </c>
      <c r="E181" s="81">
        <v>0.637</v>
      </c>
      <c r="F181" s="81">
        <v>0.868</v>
      </c>
      <c r="G181" s="81">
        <v>1.102</v>
      </c>
      <c r="H181" s="81">
        <v>1.03</v>
      </c>
      <c r="I181" s="81">
        <v>0.836</v>
      </c>
      <c r="J181" s="81">
        <v>0.647</v>
      </c>
      <c r="K181" s="81">
        <v>0.558</v>
      </c>
      <c r="L181" s="81">
        <v>0.563</v>
      </c>
      <c r="M181" s="81">
        <v>0.31</v>
      </c>
      <c r="N181" s="81">
        <v>0.29</v>
      </c>
      <c r="O181" s="81">
        <v>0.554</v>
      </c>
      <c r="P181" s="81">
        <v>0.514</v>
      </c>
      <c r="Q181" s="81">
        <v>0.581</v>
      </c>
      <c r="R181" s="81">
        <v>0.742</v>
      </c>
      <c r="S181" s="81">
        <v>0.939</v>
      </c>
      <c r="T181" s="81">
        <v>0.068</v>
      </c>
      <c r="U181" s="81">
        <v>0.327</v>
      </c>
      <c r="V181" s="81">
        <v>0.377</v>
      </c>
      <c r="W181" s="81">
        <v>0.418</v>
      </c>
      <c r="X181" s="81">
        <v>0.068</v>
      </c>
      <c r="Y181" s="81">
        <v>0.076</v>
      </c>
    </row>
    <row r="182" spans="1:25" ht="15">
      <c r="A182" s="79">
        <v>5250</v>
      </c>
      <c r="B182" s="81">
        <v>0.288</v>
      </c>
      <c r="C182" s="81">
        <v>0.54</v>
      </c>
      <c r="D182" s="81">
        <v>0.541</v>
      </c>
      <c r="E182" s="81">
        <v>0.637</v>
      </c>
      <c r="F182" s="81">
        <v>0.869</v>
      </c>
      <c r="G182" s="81">
        <v>1.101</v>
      </c>
      <c r="H182" s="81">
        <v>1.025</v>
      </c>
      <c r="I182" s="81">
        <v>0.833</v>
      </c>
      <c r="J182" s="81">
        <v>0.645</v>
      </c>
      <c r="K182" s="81">
        <v>0.555</v>
      </c>
      <c r="L182" s="81">
        <v>0.561</v>
      </c>
      <c r="M182" s="81">
        <v>0.308</v>
      </c>
      <c r="N182" s="81">
        <v>0.288</v>
      </c>
      <c r="O182" s="81">
        <v>0.553</v>
      </c>
      <c r="P182" s="81">
        <v>0.513</v>
      </c>
      <c r="Q182" s="81">
        <v>0.579</v>
      </c>
      <c r="R182" s="81">
        <v>0.741</v>
      </c>
      <c r="S182" s="81">
        <v>0.939</v>
      </c>
      <c r="T182" s="81">
        <v>0.068</v>
      </c>
      <c r="U182" s="81">
        <v>0.327</v>
      </c>
      <c r="V182" s="81">
        <v>0.377</v>
      </c>
      <c r="W182" s="81">
        <v>0.418</v>
      </c>
      <c r="X182" s="81">
        <v>0.067</v>
      </c>
      <c r="Y182" s="81">
        <v>0.076</v>
      </c>
    </row>
    <row r="183" spans="1:25" ht="15">
      <c r="A183" s="79">
        <v>5280</v>
      </c>
      <c r="B183" s="81">
        <v>0.286</v>
      </c>
      <c r="C183" s="81">
        <v>0.537</v>
      </c>
      <c r="D183" s="81">
        <v>0.539</v>
      </c>
      <c r="E183" s="81">
        <v>0.634</v>
      </c>
      <c r="F183" s="81">
        <v>0.866</v>
      </c>
      <c r="G183" s="81">
        <v>1.099</v>
      </c>
      <c r="H183" s="81">
        <v>1.024</v>
      </c>
      <c r="I183" s="81">
        <v>0.833</v>
      </c>
      <c r="J183" s="81">
        <v>0.643</v>
      </c>
      <c r="K183" s="81">
        <v>0.554</v>
      </c>
      <c r="L183" s="81">
        <v>0.56</v>
      </c>
      <c r="M183" s="81">
        <v>0.305</v>
      </c>
      <c r="N183" s="81">
        <v>0.286</v>
      </c>
      <c r="O183" s="81">
        <v>0.552</v>
      </c>
      <c r="P183" s="81">
        <v>0.511</v>
      </c>
      <c r="Q183" s="81">
        <v>0.577</v>
      </c>
      <c r="R183" s="81">
        <v>0.738</v>
      </c>
      <c r="S183" s="81">
        <v>0.936</v>
      </c>
      <c r="T183" s="81">
        <v>0.069</v>
      </c>
      <c r="U183" s="81">
        <v>0.327</v>
      </c>
      <c r="V183" s="81">
        <v>0.378</v>
      </c>
      <c r="W183" s="81">
        <v>0.418</v>
      </c>
      <c r="X183" s="81">
        <v>0.068</v>
      </c>
      <c r="Y183" s="81">
        <v>0.076</v>
      </c>
    </row>
    <row r="184" spans="1:25" ht="15">
      <c r="A184" s="79">
        <v>5310</v>
      </c>
      <c r="B184" s="81">
        <v>0.284</v>
      </c>
      <c r="C184" s="81">
        <v>0.536</v>
      </c>
      <c r="D184" s="81">
        <v>0.537</v>
      </c>
      <c r="E184" s="81">
        <v>0.633</v>
      </c>
      <c r="F184" s="81">
        <v>0.865</v>
      </c>
      <c r="G184" s="81">
        <v>1.099</v>
      </c>
      <c r="H184" s="81">
        <v>1.023</v>
      </c>
      <c r="I184" s="81">
        <v>0.832</v>
      </c>
      <c r="J184" s="81">
        <v>0.642</v>
      </c>
      <c r="K184" s="81">
        <v>0.552</v>
      </c>
      <c r="L184" s="81">
        <v>0.557</v>
      </c>
      <c r="M184" s="81">
        <v>0.303</v>
      </c>
      <c r="N184" s="81">
        <v>0.284</v>
      </c>
      <c r="O184" s="81">
        <v>0.55</v>
      </c>
      <c r="P184" s="81">
        <v>0.509</v>
      </c>
      <c r="Q184" s="81">
        <v>0.576</v>
      </c>
      <c r="R184" s="81">
        <v>0.737</v>
      </c>
      <c r="S184" s="81">
        <v>0.936</v>
      </c>
      <c r="T184" s="81">
        <v>0.069</v>
      </c>
      <c r="U184" s="81">
        <v>0.327</v>
      </c>
      <c r="V184" s="81">
        <v>0.383</v>
      </c>
      <c r="W184" s="81">
        <v>0.418</v>
      </c>
      <c r="X184" s="81">
        <v>0.067</v>
      </c>
      <c r="Y184" s="81">
        <v>0.076</v>
      </c>
    </row>
    <row r="185" spans="1:25" ht="15">
      <c r="A185" s="79">
        <v>5340</v>
      </c>
      <c r="B185" s="81">
        <v>0.282</v>
      </c>
      <c r="C185" s="81">
        <v>0.536</v>
      </c>
      <c r="D185" s="81">
        <v>0.538</v>
      </c>
      <c r="E185" s="81">
        <v>0.633</v>
      </c>
      <c r="F185" s="81">
        <v>0.866</v>
      </c>
      <c r="G185" s="81">
        <v>1.1</v>
      </c>
      <c r="H185" s="81">
        <v>1.023</v>
      </c>
      <c r="I185" s="81">
        <v>0.83</v>
      </c>
      <c r="J185" s="81">
        <v>0.641</v>
      </c>
      <c r="K185" s="81">
        <v>0.55</v>
      </c>
      <c r="L185" s="81">
        <v>0.556</v>
      </c>
      <c r="M185" s="81">
        <v>0.301</v>
      </c>
      <c r="N185" s="81">
        <v>0.282</v>
      </c>
      <c r="O185" s="81">
        <v>0.549</v>
      </c>
      <c r="P185" s="81">
        <v>0.508</v>
      </c>
      <c r="Q185" s="81">
        <v>0.574</v>
      </c>
      <c r="R185" s="81">
        <v>0.737</v>
      </c>
      <c r="S185" s="81">
        <v>0.934</v>
      </c>
      <c r="T185" s="81">
        <v>0.069</v>
      </c>
      <c r="U185" s="81">
        <v>0.327</v>
      </c>
      <c r="V185" s="81">
        <v>0.377</v>
      </c>
      <c r="W185" s="81">
        <v>0.418</v>
      </c>
      <c r="X185" s="81">
        <v>0.068</v>
      </c>
      <c r="Y185" s="81">
        <v>0.076</v>
      </c>
    </row>
    <row r="186" spans="1:25" ht="15">
      <c r="A186" s="79">
        <v>5370</v>
      </c>
      <c r="B186" s="81">
        <v>0.281</v>
      </c>
      <c r="C186" s="81">
        <v>0.533</v>
      </c>
      <c r="D186" s="81">
        <v>0.534</v>
      </c>
      <c r="E186" s="81">
        <v>0.63</v>
      </c>
      <c r="F186" s="81">
        <v>0.863</v>
      </c>
      <c r="G186" s="81">
        <v>1.097</v>
      </c>
      <c r="H186" s="81">
        <v>1.021</v>
      </c>
      <c r="I186" s="81">
        <v>0.83</v>
      </c>
      <c r="J186" s="81">
        <v>0.639</v>
      </c>
      <c r="K186" s="81">
        <v>0.549</v>
      </c>
      <c r="L186" s="81">
        <v>0.555</v>
      </c>
      <c r="M186" s="81">
        <v>0.3</v>
      </c>
      <c r="N186" s="81">
        <v>0.28</v>
      </c>
      <c r="O186" s="81">
        <v>0.547</v>
      </c>
      <c r="P186" s="81">
        <v>0.505</v>
      </c>
      <c r="Q186" s="81">
        <v>0.572</v>
      </c>
      <c r="R186" s="81">
        <v>0.734</v>
      </c>
      <c r="S186" s="81">
        <v>0.933</v>
      </c>
      <c r="T186" s="81">
        <v>0.069</v>
      </c>
      <c r="U186" s="81">
        <v>0.327</v>
      </c>
      <c r="V186" s="81">
        <v>0.377</v>
      </c>
      <c r="W186" s="81">
        <v>0.418</v>
      </c>
      <c r="X186" s="81">
        <v>0.068</v>
      </c>
      <c r="Y186" s="81">
        <v>0.076</v>
      </c>
    </row>
    <row r="187" spans="1:25" ht="15">
      <c r="A187" s="79">
        <v>5400</v>
      </c>
      <c r="B187" s="81">
        <v>0.279</v>
      </c>
      <c r="C187" s="81">
        <v>0.532</v>
      </c>
      <c r="D187" s="81">
        <v>0.533</v>
      </c>
      <c r="E187" s="81">
        <v>0.629</v>
      </c>
      <c r="F187" s="81">
        <v>0.862</v>
      </c>
      <c r="G187" s="81">
        <v>1.098</v>
      </c>
      <c r="H187" s="81">
        <v>1.021</v>
      </c>
      <c r="I187" s="81">
        <v>0.828</v>
      </c>
      <c r="J187" s="81">
        <v>0.638</v>
      </c>
      <c r="K187" s="81">
        <v>0.547</v>
      </c>
      <c r="L187" s="81">
        <v>0.553</v>
      </c>
      <c r="M187" s="81">
        <v>0.298</v>
      </c>
      <c r="N187" s="81">
        <v>0.278</v>
      </c>
      <c r="O187" s="81">
        <v>0.546</v>
      </c>
      <c r="P187" s="81">
        <v>0.504</v>
      </c>
      <c r="Q187" s="81">
        <v>0.571</v>
      </c>
      <c r="R187" s="81">
        <v>0.733</v>
      </c>
      <c r="S187" s="81">
        <v>0.933</v>
      </c>
      <c r="T187" s="81">
        <v>0.068</v>
      </c>
      <c r="U187" s="81">
        <v>0.327</v>
      </c>
      <c r="V187" s="81">
        <v>0.377</v>
      </c>
      <c r="W187" s="81">
        <v>0.418</v>
      </c>
      <c r="X187" s="81">
        <v>0.067</v>
      </c>
      <c r="Y187" s="81">
        <v>0.076</v>
      </c>
    </row>
    <row r="188" spans="1:25" ht="15">
      <c r="A188" s="79">
        <v>5430</v>
      </c>
      <c r="B188" s="81">
        <v>0.277</v>
      </c>
      <c r="C188" s="81">
        <v>0.531</v>
      </c>
      <c r="D188" s="81">
        <v>0.531</v>
      </c>
      <c r="E188" s="81">
        <v>0.629</v>
      </c>
      <c r="F188" s="81">
        <v>0.86</v>
      </c>
      <c r="G188" s="81">
        <v>1.095</v>
      </c>
      <c r="H188" s="81">
        <v>1.02</v>
      </c>
      <c r="I188" s="81">
        <v>0.827</v>
      </c>
      <c r="J188" s="81">
        <v>0.636</v>
      </c>
      <c r="K188" s="81">
        <v>0.545</v>
      </c>
      <c r="L188" s="81">
        <v>0.552</v>
      </c>
      <c r="M188" s="81">
        <v>0.295</v>
      </c>
      <c r="N188" s="81">
        <v>0.277</v>
      </c>
      <c r="O188" s="81">
        <v>0.544</v>
      </c>
      <c r="P188" s="81">
        <v>0.501</v>
      </c>
      <c r="Q188" s="81">
        <v>0.568</v>
      </c>
      <c r="R188" s="81">
        <v>0.731</v>
      </c>
      <c r="S188" s="81">
        <v>0.93</v>
      </c>
      <c r="T188" s="81">
        <v>0.069</v>
      </c>
      <c r="U188" s="81">
        <v>0.327</v>
      </c>
      <c r="V188" s="81">
        <v>0.376</v>
      </c>
      <c r="W188" s="81">
        <v>0.418</v>
      </c>
      <c r="X188" s="81">
        <v>0.068</v>
      </c>
      <c r="Y188" s="81">
        <v>0.076</v>
      </c>
    </row>
    <row r="189" spans="1:25" ht="15">
      <c r="A189" s="79">
        <v>5460</v>
      </c>
      <c r="B189" s="81">
        <v>0.275</v>
      </c>
      <c r="C189" s="81">
        <v>0.53</v>
      </c>
      <c r="D189" s="81">
        <v>0.529</v>
      </c>
      <c r="E189" s="81">
        <v>0.625</v>
      </c>
      <c r="F189" s="81">
        <v>0.86</v>
      </c>
      <c r="G189" s="81">
        <v>1.095</v>
      </c>
      <c r="H189" s="81">
        <v>1.02</v>
      </c>
      <c r="I189" s="81">
        <v>0.825</v>
      </c>
      <c r="J189" s="81">
        <v>0.635</v>
      </c>
      <c r="K189" s="81">
        <v>0.544</v>
      </c>
      <c r="L189" s="81">
        <v>0.55</v>
      </c>
      <c r="M189" s="81">
        <v>0.294</v>
      </c>
      <c r="N189" s="81">
        <v>0.275</v>
      </c>
      <c r="O189" s="81">
        <v>0.543</v>
      </c>
      <c r="P189" s="81">
        <v>0.5</v>
      </c>
      <c r="Q189" s="81">
        <v>0.567</v>
      </c>
      <c r="R189" s="81">
        <v>0.731</v>
      </c>
      <c r="S189" s="81">
        <v>0.93</v>
      </c>
      <c r="T189" s="81">
        <v>0.069</v>
      </c>
      <c r="U189" s="81">
        <v>0.327</v>
      </c>
      <c r="V189" s="81">
        <v>0.377</v>
      </c>
      <c r="W189" s="81">
        <v>0.418</v>
      </c>
      <c r="X189" s="81">
        <v>0.067</v>
      </c>
      <c r="Y189" s="81">
        <v>0.076</v>
      </c>
    </row>
    <row r="190" spans="1:25" ht="15">
      <c r="A190" s="79">
        <v>5490</v>
      </c>
      <c r="B190" s="81">
        <v>0.273</v>
      </c>
      <c r="C190" s="81">
        <v>0.528</v>
      </c>
      <c r="D190" s="81">
        <v>0.529</v>
      </c>
      <c r="E190" s="81">
        <v>0.625</v>
      </c>
      <c r="F190" s="81">
        <v>0.86</v>
      </c>
      <c r="G190" s="81">
        <v>1.096</v>
      </c>
      <c r="H190" s="81">
        <v>1.019</v>
      </c>
      <c r="I190" s="81">
        <v>0.824</v>
      </c>
      <c r="J190" s="81">
        <v>0.633</v>
      </c>
      <c r="K190" s="81">
        <v>0.542</v>
      </c>
      <c r="L190" s="81">
        <v>0.549</v>
      </c>
      <c r="M190" s="81">
        <v>0.292</v>
      </c>
      <c r="N190" s="81">
        <v>0.273</v>
      </c>
      <c r="O190" s="81">
        <v>0.542</v>
      </c>
      <c r="P190" s="81">
        <v>0.499</v>
      </c>
      <c r="Q190" s="81">
        <v>0.566</v>
      </c>
      <c r="R190" s="81">
        <v>0.73</v>
      </c>
      <c r="S190" s="81">
        <v>0.929</v>
      </c>
      <c r="T190" s="81">
        <v>0.068</v>
      </c>
      <c r="U190" s="81">
        <v>0.327</v>
      </c>
      <c r="V190" s="81">
        <v>0.376</v>
      </c>
      <c r="W190" s="81">
        <v>0.418</v>
      </c>
      <c r="X190" s="81">
        <v>0.067</v>
      </c>
      <c r="Y190" s="81">
        <v>0.075</v>
      </c>
    </row>
    <row r="191" spans="1:25" ht="15">
      <c r="A191" s="79">
        <v>5520</v>
      </c>
      <c r="B191" s="81">
        <v>0.272</v>
      </c>
      <c r="C191" s="81">
        <v>0.526</v>
      </c>
      <c r="D191" s="81">
        <v>0.525</v>
      </c>
      <c r="E191" s="81">
        <v>0.621</v>
      </c>
      <c r="F191" s="81">
        <v>0.856</v>
      </c>
      <c r="G191" s="81">
        <v>1.092</v>
      </c>
      <c r="H191" s="81">
        <v>1.018</v>
      </c>
      <c r="I191" s="81">
        <v>0.824</v>
      </c>
      <c r="J191" s="81">
        <v>0.632</v>
      </c>
      <c r="K191" s="81">
        <v>0.54</v>
      </c>
      <c r="L191" s="81">
        <v>0.548</v>
      </c>
      <c r="M191" s="81">
        <v>0.29</v>
      </c>
      <c r="N191" s="81">
        <v>0.271</v>
      </c>
      <c r="O191" s="81">
        <v>0.54</v>
      </c>
      <c r="P191" s="81">
        <v>0.497</v>
      </c>
      <c r="Q191" s="81">
        <v>0.564</v>
      </c>
      <c r="R191" s="81">
        <v>0.727</v>
      </c>
      <c r="S191" s="81">
        <v>0.928</v>
      </c>
      <c r="T191" s="81">
        <v>0.068</v>
      </c>
      <c r="U191" s="81">
        <v>0.327</v>
      </c>
      <c r="V191" s="81">
        <v>0.376</v>
      </c>
      <c r="W191" s="81">
        <v>0.418</v>
      </c>
      <c r="X191" s="81">
        <v>0.068</v>
      </c>
      <c r="Y191" s="81">
        <v>0.076</v>
      </c>
    </row>
    <row r="192" spans="1:25" ht="15">
      <c r="A192" s="79">
        <v>5550</v>
      </c>
      <c r="B192" s="81">
        <v>0.27</v>
      </c>
      <c r="C192" s="81">
        <v>0.525</v>
      </c>
      <c r="D192" s="81">
        <v>0.526</v>
      </c>
      <c r="E192" s="81">
        <v>0.621</v>
      </c>
      <c r="F192" s="81">
        <v>0.857</v>
      </c>
      <c r="G192" s="81">
        <v>1.093</v>
      </c>
      <c r="H192" s="81">
        <v>1.016</v>
      </c>
      <c r="I192" s="81">
        <v>0.822</v>
      </c>
      <c r="J192" s="81">
        <v>0.631</v>
      </c>
      <c r="K192" s="81">
        <v>0.539</v>
      </c>
      <c r="L192" s="81">
        <v>0.546</v>
      </c>
      <c r="M192" s="81">
        <v>0.288</v>
      </c>
      <c r="N192" s="81">
        <v>0.269</v>
      </c>
      <c r="O192" s="81">
        <v>0.539</v>
      </c>
      <c r="P192" s="81">
        <v>0.495</v>
      </c>
      <c r="Q192" s="81">
        <v>0.563</v>
      </c>
      <c r="R192" s="81">
        <v>0.726</v>
      </c>
      <c r="S192" s="81">
        <v>0.927</v>
      </c>
      <c r="T192" s="81">
        <v>0.069</v>
      </c>
      <c r="U192" s="81">
        <v>0.327</v>
      </c>
      <c r="V192" s="81">
        <v>0.376</v>
      </c>
      <c r="W192" s="81">
        <v>0.418</v>
      </c>
      <c r="X192" s="81">
        <v>0.067</v>
      </c>
      <c r="Y192" s="81">
        <v>0.076</v>
      </c>
    </row>
    <row r="193" spans="1:25" ht="15">
      <c r="A193" s="79">
        <v>5580</v>
      </c>
      <c r="B193" s="81">
        <v>0.268</v>
      </c>
      <c r="C193" s="81">
        <v>0.525</v>
      </c>
      <c r="D193" s="81">
        <v>0.523</v>
      </c>
      <c r="E193" s="81">
        <v>0.621</v>
      </c>
      <c r="F193" s="81">
        <v>0.857</v>
      </c>
      <c r="G193" s="81">
        <v>1.093</v>
      </c>
      <c r="H193" s="81">
        <v>1.016</v>
      </c>
      <c r="I193" s="81">
        <v>0.821</v>
      </c>
      <c r="J193" s="81">
        <v>0.629</v>
      </c>
      <c r="K193" s="81">
        <v>0.537</v>
      </c>
      <c r="L193" s="81">
        <v>0.545</v>
      </c>
      <c r="M193" s="81">
        <v>0.286</v>
      </c>
      <c r="N193" s="81">
        <v>0.268</v>
      </c>
      <c r="O193" s="81">
        <v>0.538</v>
      </c>
      <c r="P193" s="81">
        <v>0.493</v>
      </c>
      <c r="Q193" s="81">
        <v>0.561</v>
      </c>
      <c r="R193" s="81">
        <v>0.725</v>
      </c>
      <c r="S193" s="81">
        <v>0.925</v>
      </c>
      <c r="T193" s="81">
        <v>0.068</v>
      </c>
      <c r="U193" s="81">
        <v>0.327</v>
      </c>
      <c r="V193" s="81">
        <v>0.376</v>
      </c>
      <c r="W193" s="81">
        <v>0.417</v>
      </c>
      <c r="X193" s="81">
        <v>0.067</v>
      </c>
      <c r="Y193" s="81">
        <v>0.076</v>
      </c>
    </row>
    <row r="194" spans="1:25" ht="15">
      <c r="A194" s="79">
        <v>5610</v>
      </c>
      <c r="B194" s="81">
        <v>0.266</v>
      </c>
      <c r="C194" s="81">
        <v>0.522</v>
      </c>
      <c r="D194" s="81">
        <v>0.521</v>
      </c>
      <c r="E194" s="81">
        <v>0.618</v>
      </c>
      <c r="F194" s="81">
        <v>0.853</v>
      </c>
      <c r="G194" s="81">
        <v>1.089</v>
      </c>
      <c r="H194" s="81">
        <v>1.015</v>
      </c>
      <c r="I194" s="81">
        <v>0.82</v>
      </c>
      <c r="J194" s="81">
        <v>0.627</v>
      </c>
      <c r="K194" s="81">
        <v>0.535</v>
      </c>
      <c r="L194" s="81">
        <v>0.543</v>
      </c>
      <c r="M194" s="81">
        <v>0.284</v>
      </c>
      <c r="N194" s="81">
        <v>0.266</v>
      </c>
      <c r="O194" s="81">
        <v>0.535</v>
      </c>
      <c r="P194" s="81">
        <v>0.491</v>
      </c>
      <c r="Q194" s="81">
        <v>0.559</v>
      </c>
      <c r="R194" s="81">
        <v>0.723</v>
      </c>
      <c r="S194" s="81">
        <v>0.926</v>
      </c>
      <c r="T194" s="81">
        <v>0.069</v>
      </c>
      <c r="U194" s="81">
        <v>0.327</v>
      </c>
      <c r="V194" s="81">
        <v>0.376</v>
      </c>
      <c r="W194" s="81">
        <v>0.417</v>
      </c>
      <c r="X194" s="81">
        <v>0.067</v>
      </c>
      <c r="Y194" s="81">
        <v>0.075</v>
      </c>
    </row>
    <row r="195" spans="1:25" ht="15">
      <c r="A195" s="79">
        <v>5640</v>
      </c>
      <c r="B195" s="81">
        <v>0.265</v>
      </c>
      <c r="C195" s="81">
        <v>0.521</v>
      </c>
      <c r="D195" s="81">
        <v>0.519</v>
      </c>
      <c r="E195" s="81">
        <v>0.618</v>
      </c>
      <c r="F195" s="81">
        <v>0.855</v>
      </c>
      <c r="G195" s="81">
        <v>1.091</v>
      </c>
      <c r="H195" s="81">
        <v>1.014</v>
      </c>
      <c r="I195" s="81">
        <v>0.818</v>
      </c>
      <c r="J195" s="81">
        <v>0.626</v>
      </c>
      <c r="K195" s="81">
        <v>0.534</v>
      </c>
      <c r="L195" s="81">
        <v>0.542</v>
      </c>
      <c r="M195" s="81">
        <v>0.282</v>
      </c>
      <c r="N195" s="81">
        <v>0.264</v>
      </c>
      <c r="O195" s="81">
        <v>0.534</v>
      </c>
      <c r="P195" s="81">
        <v>0.49</v>
      </c>
      <c r="Q195" s="81">
        <v>0.558</v>
      </c>
      <c r="R195" s="81">
        <v>0.722</v>
      </c>
      <c r="S195" s="81">
        <v>0.927</v>
      </c>
      <c r="T195" s="81">
        <v>0.069</v>
      </c>
      <c r="U195" s="81">
        <v>0.327</v>
      </c>
      <c r="V195" s="81">
        <v>0.376</v>
      </c>
      <c r="W195" s="81">
        <v>0.417</v>
      </c>
      <c r="X195" s="81">
        <v>0.067</v>
      </c>
      <c r="Y195" s="81">
        <v>0.076</v>
      </c>
    </row>
    <row r="196" spans="1:25" ht="15">
      <c r="A196" s="79">
        <v>5670</v>
      </c>
      <c r="B196" s="81">
        <v>0.263</v>
      </c>
      <c r="C196" s="81">
        <v>0.52</v>
      </c>
      <c r="D196" s="81">
        <v>0.519</v>
      </c>
      <c r="E196" s="81">
        <v>0.617</v>
      </c>
      <c r="F196" s="81">
        <v>0.855</v>
      </c>
      <c r="G196" s="81">
        <v>1.091</v>
      </c>
      <c r="H196" s="81">
        <v>1.013</v>
      </c>
      <c r="I196" s="81">
        <v>0.817</v>
      </c>
      <c r="J196" s="81">
        <v>0.625</v>
      </c>
      <c r="K196" s="81">
        <v>0.532</v>
      </c>
      <c r="L196" s="81">
        <v>0.541</v>
      </c>
      <c r="M196" s="81">
        <v>0.281</v>
      </c>
      <c r="N196" s="81">
        <v>0.263</v>
      </c>
      <c r="O196" s="81">
        <v>0.533</v>
      </c>
      <c r="P196" s="81">
        <v>0.489</v>
      </c>
      <c r="Q196" s="81">
        <v>0.557</v>
      </c>
      <c r="R196" s="81">
        <v>0.721</v>
      </c>
      <c r="S196" s="81">
        <v>0.926</v>
      </c>
      <c r="T196" s="81">
        <v>0.069</v>
      </c>
      <c r="U196" s="81">
        <v>0.327</v>
      </c>
      <c r="V196" s="81">
        <v>0.376</v>
      </c>
      <c r="W196" s="81">
        <v>0.418</v>
      </c>
      <c r="X196" s="81">
        <v>0.068</v>
      </c>
      <c r="Y196" s="81">
        <v>0.076</v>
      </c>
    </row>
    <row r="197" spans="1:25" ht="15">
      <c r="A197" s="79">
        <v>5700</v>
      </c>
      <c r="B197" s="81">
        <v>0.261</v>
      </c>
      <c r="C197" s="81">
        <v>0.518</v>
      </c>
      <c r="D197" s="81">
        <v>0.517</v>
      </c>
      <c r="E197" s="81">
        <v>0.614</v>
      </c>
      <c r="F197" s="81">
        <v>0.85</v>
      </c>
      <c r="G197" s="81">
        <v>1.087</v>
      </c>
      <c r="H197" s="81">
        <v>1.012</v>
      </c>
      <c r="I197" s="81">
        <v>0.817</v>
      </c>
      <c r="J197" s="81">
        <v>0.623</v>
      </c>
      <c r="K197" s="81">
        <v>0.53</v>
      </c>
      <c r="L197" s="81">
        <v>0.539</v>
      </c>
      <c r="M197" s="81">
        <v>0.279</v>
      </c>
      <c r="N197" s="81">
        <v>0.261</v>
      </c>
      <c r="O197" s="81">
        <v>0.531</v>
      </c>
      <c r="P197" s="81">
        <v>0.486</v>
      </c>
      <c r="Q197" s="81">
        <v>0.555</v>
      </c>
      <c r="R197" s="81">
        <v>0.72</v>
      </c>
      <c r="S197" s="81">
        <v>0.922</v>
      </c>
      <c r="T197" s="81">
        <v>0.069</v>
      </c>
      <c r="U197" s="81">
        <v>0.327</v>
      </c>
      <c r="V197" s="81">
        <v>0.376</v>
      </c>
      <c r="W197" s="81">
        <v>0.417</v>
      </c>
      <c r="X197" s="81">
        <v>0.067</v>
      </c>
      <c r="Y197" s="81">
        <v>0.076</v>
      </c>
    </row>
    <row r="198" spans="1:25" ht="15">
      <c r="A198" s="79">
        <v>5730</v>
      </c>
      <c r="B198" s="81">
        <v>0.26</v>
      </c>
      <c r="C198" s="81">
        <v>0.517</v>
      </c>
      <c r="D198" s="81">
        <v>0.516</v>
      </c>
      <c r="E198" s="81">
        <v>0.613</v>
      </c>
      <c r="F198" s="81">
        <v>0.851</v>
      </c>
      <c r="G198" s="81">
        <v>1.088</v>
      </c>
      <c r="H198" s="81">
        <v>1.011</v>
      </c>
      <c r="I198" s="81">
        <v>0.816</v>
      </c>
      <c r="J198" s="81">
        <v>0.622</v>
      </c>
      <c r="K198" s="81">
        <v>0.529</v>
      </c>
      <c r="L198" s="81">
        <v>0.537</v>
      </c>
      <c r="M198" s="81">
        <v>0.277</v>
      </c>
      <c r="N198" s="81">
        <v>0.259</v>
      </c>
      <c r="O198" s="81">
        <v>0.531</v>
      </c>
      <c r="P198" s="81">
        <v>0.485</v>
      </c>
      <c r="Q198" s="81">
        <v>0.553</v>
      </c>
      <c r="R198" s="81">
        <v>0.718</v>
      </c>
      <c r="S198" s="81">
        <v>0.92</v>
      </c>
      <c r="T198" s="81">
        <v>0.069</v>
      </c>
      <c r="U198" s="81">
        <v>0.327</v>
      </c>
      <c r="V198" s="81">
        <v>0.376</v>
      </c>
      <c r="W198" s="81">
        <v>0.417</v>
      </c>
      <c r="X198" s="81">
        <v>0.067</v>
      </c>
      <c r="Y198" s="81">
        <v>0.075</v>
      </c>
    </row>
    <row r="199" spans="1:25" ht="15">
      <c r="A199" s="79">
        <v>5760</v>
      </c>
      <c r="B199" s="81">
        <v>0.258</v>
      </c>
      <c r="C199" s="81">
        <v>0.517</v>
      </c>
      <c r="D199" s="81">
        <v>0.514</v>
      </c>
      <c r="E199" s="81">
        <v>0.613</v>
      </c>
      <c r="F199" s="81">
        <v>0.851</v>
      </c>
      <c r="G199" s="81">
        <v>1.088</v>
      </c>
      <c r="H199" s="81">
        <v>1.011</v>
      </c>
      <c r="I199" s="81">
        <v>0.815</v>
      </c>
      <c r="J199" s="81">
        <v>0.62</v>
      </c>
      <c r="K199" s="81">
        <v>0.527</v>
      </c>
      <c r="L199" s="81">
        <v>0.536</v>
      </c>
      <c r="M199" s="81">
        <v>0.276</v>
      </c>
      <c r="N199" s="81">
        <v>0.258</v>
      </c>
      <c r="O199" s="81">
        <v>0.529</v>
      </c>
      <c r="P199" s="81">
        <v>0.483</v>
      </c>
      <c r="Q199" s="81">
        <v>0.551</v>
      </c>
      <c r="R199" s="81">
        <v>0.717</v>
      </c>
      <c r="S199" s="81">
        <v>0.918</v>
      </c>
      <c r="T199" s="81">
        <v>0.069</v>
      </c>
      <c r="U199" s="81">
        <v>0.327</v>
      </c>
      <c r="V199" s="81">
        <v>0.376</v>
      </c>
      <c r="W199" s="81">
        <v>0.417</v>
      </c>
      <c r="X199" s="81">
        <v>0.068</v>
      </c>
      <c r="Y199" s="81">
        <v>0.076</v>
      </c>
    </row>
    <row r="200" spans="1:25" ht="15">
      <c r="A200" s="79">
        <v>5790</v>
      </c>
      <c r="B200" s="81">
        <v>0.256</v>
      </c>
      <c r="C200" s="81">
        <v>0.514</v>
      </c>
      <c r="D200" s="81">
        <v>0.513</v>
      </c>
      <c r="E200" s="81">
        <v>0.61</v>
      </c>
      <c r="F200" s="81">
        <v>0.848</v>
      </c>
      <c r="G200" s="81">
        <v>1.085</v>
      </c>
      <c r="H200" s="81">
        <v>1.01</v>
      </c>
      <c r="I200" s="81">
        <v>0.813</v>
      </c>
      <c r="J200" s="81">
        <v>0.619</v>
      </c>
      <c r="K200" s="81">
        <v>0.526</v>
      </c>
      <c r="L200" s="81">
        <v>0.535</v>
      </c>
      <c r="M200" s="81">
        <v>0.274</v>
      </c>
      <c r="N200" s="81">
        <v>0.256</v>
      </c>
      <c r="O200" s="81">
        <v>0.527</v>
      </c>
      <c r="P200" s="81">
        <v>0.481</v>
      </c>
      <c r="Q200" s="81">
        <v>0.55</v>
      </c>
      <c r="R200" s="81">
        <v>0.716</v>
      </c>
      <c r="S200" s="81">
        <v>0.917</v>
      </c>
      <c r="T200" s="81">
        <v>0.068</v>
      </c>
      <c r="U200" s="81">
        <v>0.327</v>
      </c>
      <c r="V200" s="81">
        <v>0.376</v>
      </c>
      <c r="W200" s="81">
        <v>0.417</v>
      </c>
      <c r="X200" s="81">
        <v>0.067</v>
      </c>
      <c r="Y200" s="81">
        <v>0.076</v>
      </c>
    </row>
    <row r="201" spans="1:25" ht="15">
      <c r="A201" s="79">
        <v>5820</v>
      </c>
      <c r="B201" s="81">
        <v>0.255</v>
      </c>
      <c r="C201" s="81">
        <v>0.513</v>
      </c>
      <c r="D201" s="81">
        <v>0.51</v>
      </c>
      <c r="E201" s="81">
        <v>0.609</v>
      </c>
      <c r="F201" s="81">
        <v>0.847</v>
      </c>
      <c r="G201" s="81">
        <v>1.085</v>
      </c>
      <c r="H201" s="81">
        <v>1.009</v>
      </c>
      <c r="I201" s="81">
        <v>0.812</v>
      </c>
      <c r="J201" s="81">
        <v>0.618</v>
      </c>
      <c r="K201" s="81">
        <v>0.524</v>
      </c>
      <c r="L201" s="81">
        <v>0.534</v>
      </c>
      <c r="M201" s="81">
        <v>0.272</v>
      </c>
      <c r="N201" s="81">
        <v>0.255</v>
      </c>
      <c r="O201" s="81">
        <v>0.527</v>
      </c>
      <c r="P201" s="81">
        <v>0.48</v>
      </c>
      <c r="Q201" s="81">
        <v>0.549</v>
      </c>
      <c r="R201" s="81">
        <v>0.715</v>
      </c>
      <c r="S201" s="81">
        <v>0.916</v>
      </c>
      <c r="T201" s="81">
        <v>0.068</v>
      </c>
      <c r="U201" s="81">
        <v>0.327</v>
      </c>
      <c r="V201" s="81">
        <v>0.382</v>
      </c>
      <c r="W201" s="81">
        <v>0.417</v>
      </c>
      <c r="X201" s="81">
        <v>0.067</v>
      </c>
      <c r="Y201" s="81">
        <v>0.075</v>
      </c>
    </row>
    <row r="202" spans="1:25" ht="15">
      <c r="A202" s="79">
        <v>5850</v>
      </c>
      <c r="B202" s="81">
        <v>0.253</v>
      </c>
      <c r="C202" s="81">
        <v>0.512</v>
      </c>
      <c r="D202" s="81">
        <v>0.512</v>
      </c>
      <c r="E202" s="81">
        <v>0.606</v>
      </c>
      <c r="F202" s="81">
        <v>0.845</v>
      </c>
      <c r="G202" s="81">
        <v>1.083</v>
      </c>
      <c r="H202" s="81">
        <v>1.008</v>
      </c>
      <c r="I202" s="81">
        <v>0.811</v>
      </c>
      <c r="J202" s="81">
        <v>0.616</v>
      </c>
      <c r="K202" s="81">
        <v>0.523</v>
      </c>
      <c r="L202" s="81">
        <v>0.532</v>
      </c>
      <c r="M202" s="81">
        <v>0.27</v>
      </c>
      <c r="N202" s="81">
        <v>0.253</v>
      </c>
      <c r="O202" s="81">
        <v>0.524</v>
      </c>
      <c r="P202" s="81">
        <v>0.478</v>
      </c>
      <c r="Q202" s="81">
        <v>0.547</v>
      </c>
      <c r="R202" s="81">
        <v>0.713</v>
      </c>
      <c r="S202" s="81">
        <v>0.915</v>
      </c>
      <c r="T202" s="81">
        <v>0.068</v>
      </c>
      <c r="U202" s="81">
        <v>0.327</v>
      </c>
      <c r="V202" s="81">
        <v>0.376</v>
      </c>
      <c r="W202" s="81">
        <v>0.417</v>
      </c>
      <c r="X202" s="81">
        <v>0.067</v>
      </c>
      <c r="Y202" s="81">
        <v>0.076</v>
      </c>
    </row>
    <row r="203" spans="1:25" ht="15">
      <c r="A203" s="79">
        <v>5880</v>
      </c>
      <c r="B203" s="81">
        <v>0.252</v>
      </c>
      <c r="C203" s="81">
        <v>0.511</v>
      </c>
      <c r="D203" s="81">
        <v>0.508</v>
      </c>
      <c r="E203" s="81">
        <v>0.606</v>
      </c>
      <c r="F203" s="81">
        <v>0.845</v>
      </c>
      <c r="G203" s="81">
        <v>1.083</v>
      </c>
      <c r="H203" s="81">
        <v>1.007</v>
      </c>
      <c r="I203" s="81">
        <v>0.81</v>
      </c>
      <c r="J203" s="81">
        <v>0.615</v>
      </c>
      <c r="K203" s="81">
        <v>0.521</v>
      </c>
      <c r="L203" s="81">
        <v>0.531</v>
      </c>
      <c r="M203" s="81">
        <v>0.268</v>
      </c>
      <c r="N203" s="81">
        <v>0.252</v>
      </c>
      <c r="O203" s="81">
        <v>0.524</v>
      </c>
      <c r="P203" s="81">
        <v>0.476</v>
      </c>
      <c r="Q203" s="81">
        <v>0.546</v>
      </c>
      <c r="R203" s="81">
        <v>0.713</v>
      </c>
      <c r="S203" s="81">
        <v>0.915</v>
      </c>
      <c r="T203" s="81">
        <v>0.068</v>
      </c>
      <c r="U203" s="81">
        <v>0.327</v>
      </c>
      <c r="V203" s="81">
        <v>0.376</v>
      </c>
      <c r="W203" s="81">
        <v>0.417</v>
      </c>
      <c r="X203" s="81">
        <v>0.067</v>
      </c>
      <c r="Y203" s="81">
        <v>0.076</v>
      </c>
    </row>
    <row r="204" spans="1:25" ht="15">
      <c r="A204" s="79">
        <v>5910</v>
      </c>
      <c r="B204" s="81">
        <v>0.25</v>
      </c>
      <c r="C204" s="81">
        <v>0.51</v>
      </c>
      <c r="D204" s="81">
        <v>0.511</v>
      </c>
      <c r="E204" s="81">
        <v>0.605</v>
      </c>
      <c r="F204" s="81">
        <v>0.846</v>
      </c>
      <c r="G204" s="81">
        <v>1.083</v>
      </c>
      <c r="H204" s="81">
        <v>1.006</v>
      </c>
      <c r="I204" s="81">
        <v>0.808</v>
      </c>
      <c r="J204" s="81">
        <v>0.614</v>
      </c>
      <c r="K204" s="81">
        <v>0.52</v>
      </c>
      <c r="L204" s="81">
        <v>0.529</v>
      </c>
      <c r="M204" s="81">
        <v>0.267</v>
      </c>
      <c r="N204" s="81">
        <v>0.25</v>
      </c>
      <c r="O204" s="81">
        <v>0.523</v>
      </c>
      <c r="P204" s="81">
        <v>0.476</v>
      </c>
      <c r="Q204" s="81">
        <v>0.545</v>
      </c>
      <c r="R204" s="81">
        <v>0.712</v>
      </c>
      <c r="S204" s="81">
        <v>0.914</v>
      </c>
      <c r="T204" s="81">
        <v>0.069</v>
      </c>
      <c r="U204" s="81">
        <v>0.327</v>
      </c>
      <c r="V204" s="81">
        <v>0.375</v>
      </c>
      <c r="W204" s="81">
        <v>0.417</v>
      </c>
      <c r="X204" s="81">
        <v>0.067</v>
      </c>
      <c r="Y204" s="81">
        <v>0.077</v>
      </c>
    </row>
    <row r="205" spans="1:25" ht="15">
      <c r="A205" s="79">
        <v>5940</v>
      </c>
      <c r="B205" s="81">
        <v>0.249</v>
      </c>
      <c r="C205" s="81">
        <v>0.508</v>
      </c>
      <c r="D205" s="81">
        <v>0.506</v>
      </c>
      <c r="E205" s="81">
        <v>0.603</v>
      </c>
      <c r="F205" s="81">
        <v>0.842</v>
      </c>
      <c r="G205" s="81">
        <v>1.081</v>
      </c>
      <c r="H205" s="81">
        <v>1.006</v>
      </c>
      <c r="I205" s="81">
        <v>0.807</v>
      </c>
      <c r="J205" s="81">
        <v>0.612</v>
      </c>
      <c r="K205" s="81">
        <v>0.518</v>
      </c>
      <c r="L205" s="81">
        <v>0.529</v>
      </c>
      <c r="M205" s="81">
        <v>0.265</v>
      </c>
      <c r="N205" s="81">
        <v>0.249</v>
      </c>
      <c r="O205" s="81">
        <v>0.521</v>
      </c>
      <c r="P205" s="81">
        <v>0.473</v>
      </c>
      <c r="Q205" s="81">
        <v>0.542</v>
      </c>
      <c r="R205" s="81">
        <v>0.71</v>
      </c>
      <c r="S205" s="81">
        <v>0.912</v>
      </c>
      <c r="T205" s="81">
        <v>0.069</v>
      </c>
      <c r="U205" s="81">
        <v>0.327</v>
      </c>
      <c r="V205" s="81">
        <v>0.375</v>
      </c>
      <c r="W205" s="81">
        <v>0.417</v>
      </c>
      <c r="X205" s="81">
        <v>0.067</v>
      </c>
      <c r="Y205" s="81">
        <v>0.076</v>
      </c>
    </row>
    <row r="206" spans="1:25" ht="15">
      <c r="A206" s="79">
        <v>5970</v>
      </c>
      <c r="B206" s="81">
        <v>0.247</v>
      </c>
      <c r="C206" s="81">
        <v>0.507</v>
      </c>
      <c r="D206" s="81">
        <v>0.504</v>
      </c>
      <c r="E206" s="81">
        <v>0.602</v>
      </c>
      <c r="F206" s="81">
        <v>0.843</v>
      </c>
      <c r="G206" s="81">
        <v>1.08</v>
      </c>
      <c r="H206" s="81">
        <v>1.004</v>
      </c>
      <c r="I206" s="81">
        <v>0.806</v>
      </c>
      <c r="J206" s="81">
        <v>0.611</v>
      </c>
      <c r="K206" s="81">
        <v>0.517</v>
      </c>
      <c r="L206" s="81">
        <v>0.527</v>
      </c>
      <c r="M206" s="81">
        <v>0.264</v>
      </c>
      <c r="N206" s="81">
        <v>0.247</v>
      </c>
      <c r="O206" s="81">
        <v>0.52</v>
      </c>
      <c r="P206" s="81">
        <v>0.472</v>
      </c>
      <c r="Q206" s="81">
        <v>0.541</v>
      </c>
      <c r="R206" s="81">
        <v>0.709</v>
      </c>
      <c r="S206" s="81">
        <v>0.911</v>
      </c>
      <c r="T206" s="81">
        <v>0.068</v>
      </c>
      <c r="U206" s="81">
        <v>0.327</v>
      </c>
      <c r="V206" s="81">
        <v>0.378</v>
      </c>
      <c r="W206" s="81">
        <v>0.417</v>
      </c>
      <c r="X206" s="81">
        <v>0.067</v>
      </c>
      <c r="Y206" s="81">
        <v>0.076</v>
      </c>
    </row>
    <row r="207" spans="1:25" ht="15">
      <c r="A207" s="79">
        <v>6000</v>
      </c>
      <c r="B207" s="81">
        <v>0.246</v>
      </c>
      <c r="C207" s="81">
        <v>0.507</v>
      </c>
      <c r="D207" s="81">
        <v>0.502</v>
      </c>
      <c r="E207" s="81">
        <v>0.602</v>
      </c>
      <c r="F207" s="81">
        <v>0.843</v>
      </c>
      <c r="G207" s="81">
        <v>1.08</v>
      </c>
      <c r="H207" s="81">
        <v>1.004</v>
      </c>
      <c r="I207" s="81">
        <v>0.803</v>
      </c>
      <c r="J207" s="81">
        <v>0.61</v>
      </c>
      <c r="K207" s="81">
        <v>0.515</v>
      </c>
      <c r="L207" s="81">
        <v>0.526</v>
      </c>
      <c r="M207" s="81">
        <v>0.263</v>
      </c>
      <c r="N207" s="81">
        <v>0.246</v>
      </c>
      <c r="O207" s="81">
        <v>0.519</v>
      </c>
      <c r="P207" s="81">
        <v>0.471</v>
      </c>
      <c r="Q207" s="81">
        <v>0.54</v>
      </c>
      <c r="R207" s="81">
        <v>0.708</v>
      </c>
      <c r="S207" s="81">
        <v>0.911</v>
      </c>
      <c r="T207" s="81">
        <v>0.068</v>
      </c>
      <c r="U207" s="81">
        <v>0.327</v>
      </c>
      <c r="V207" s="81">
        <v>0.375</v>
      </c>
      <c r="W207" s="81">
        <v>0.418</v>
      </c>
      <c r="X207" s="81">
        <v>0.067</v>
      </c>
      <c r="Y207" s="81">
        <v>0.076</v>
      </c>
    </row>
    <row r="208" spans="1:25" ht="15">
      <c r="A208" s="79">
        <v>6030</v>
      </c>
      <c r="B208" s="81">
        <v>0.244</v>
      </c>
      <c r="C208" s="81">
        <v>0.504</v>
      </c>
      <c r="D208" s="81">
        <v>0.502</v>
      </c>
      <c r="E208" s="81">
        <v>0.599</v>
      </c>
      <c r="F208" s="81">
        <v>0.84</v>
      </c>
      <c r="G208" s="81">
        <v>1.077</v>
      </c>
      <c r="H208" s="81">
        <v>1.003</v>
      </c>
      <c r="I208" s="81">
        <v>0.804</v>
      </c>
      <c r="J208" s="81">
        <v>0.608</v>
      </c>
      <c r="K208" s="81">
        <v>0.513</v>
      </c>
      <c r="L208" s="81">
        <v>0.525</v>
      </c>
      <c r="M208" s="81">
        <v>0.261</v>
      </c>
      <c r="N208" s="81">
        <v>0.244</v>
      </c>
      <c r="O208" s="81">
        <v>0.517</v>
      </c>
      <c r="P208" s="81">
        <v>0.469</v>
      </c>
      <c r="Q208" s="81">
        <v>0.538</v>
      </c>
      <c r="R208" s="81">
        <v>0.707</v>
      </c>
      <c r="S208" s="81">
        <v>0.91</v>
      </c>
      <c r="T208" s="81">
        <v>0.068</v>
      </c>
      <c r="U208" s="81">
        <v>0.327</v>
      </c>
      <c r="V208" s="81">
        <v>0.375</v>
      </c>
      <c r="W208" s="81">
        <v>0.417</v>
      </c>
      <c r="X208" s="81">
        <v>0.067</v>
      </c>
      <c r="Y208" s="81">
        <v>0.076</v>
      </c>
    </row>
    <row r="209" spans="1:25" ht="15">
      <c r="A209" s="79">
        <v>6060</v>
      </c>
      <c r="B209" s="81">
        <v>0.243</v>
      </c>
      <c r="C209" s="81">
        <v>0.504</v>
      </c>
      <c r="D209" s="81">
        <v>0.498</v>
      </c>
      <c r="E209" s="81">
        <v>0.598</v>
      </c>
      <c r="F209" s="81">
        <v>0.839</v>
      </c>
      <c r="G209" s="81">
        <v>1.078</v>
      </c>
      <c r="H209" s="81">
        <v>1.002</v>
      </c>
      <c r="I209" s="81">
        <v>0.803</v>
      </c>
      <c r="J209" s="81">
        <v>0.607</v>
      </c>
      <c r="K209" s="81">
        <v>0.513</v>
      </c>
      <c r="L209" s="81">
        <v>0.523</v>
      </c>
      <c r="M209" s="81">
        <v>0.259</v>
      </c>
      <c r="N209" s="81">
        <v>0.242</v>
      </c>
      <c r="O209" s="81">
        <v>0.516</v>
      </c>
      <c r="P209" s="81">
        <v>0.468</v>
      </c>
      <c r="Q209" s="81">
        <v>0.537</v>
      </c>
      <c r="R209" s="81">
        <v>0.706</v>
      </c>
      <c r="S209" s="81">
        <v>0.91</v>
      </c>
      <c r="T209" s="81">
        <v>0.069</v>
      </c>
      <c r="U209" s="81">
        <v>0.327</v>
      </c>
      <c r="V209" s="81">
        <v>0.375</v>
      </c>
      <c r="W209" s="81">
        <v>0.417</v>
      </c>
      <c r="X209" s="81">
        <v>0.067</v>
      </c>
      <c r="Y209" s="81">
        <v>0.076</v>
      </c>
    </row>
    <row r="210" spans="1:25" ht="15">
      <c r="A210" s="79">
        <v>6090</v>
      </c>
      <c r="B210" s="81">
        <v>0.241</v>
      </c>
      <c r="C210" s="81">
        <v>0.503</v>
      </c>
      <c r="D210" s="81">
        <v>0.5</v>
      </c>
      <c r="E210" s="81">
        <v>0.598</v>
      </c>
      <c r="F210" s="81">
        <v>0.839</v>
      </c>
      <c r="G210" s="81">
        <v>1.078</v>
      </c>
      <c r="H210" s="81">
        <v>1.001</v>
      </c>
      <c r="I210" s="81">
        <v>0.8</v>
      </c>
      <c r="J210" s="81">
        <v>0.606</v>
      </c>
      <c r="K210" s="81">
        <v>0.511</v>
      </c>
      <c r="L210" s="81">
        <v>0.521</v>
      </c>
      <c r="M210" s="81">
        <v>0.258</v>
      </c>
      <c r="N210" s="81">
        <v>0.241</v>
      </c>
      <c r="O210" s="81">
        <v>0.514</v>
      </c>
      <c r="P210" s="81">
        <v>0.465</v>
      </c>
      <c r="Q210" s="81">
        <v>0.535</v>
      </c>
      <c r="R210" s="81">
        <v>0.705</v>
      </c>
      <c r="S210" s="81">
        <v>0.908</v>
      </c>
      <c r="T210" s="81">
        <v>0.068</v>
      </c>
      <c r="U210" s="81">
        <v>0.327</v>
      </c>
      <c r="V210" s="81">
        <v>0.375</v>
      </c>
      <c r="W210" s="81">
        <v>0.417</v>
      </c>
      <c r="X210" s="81">
        <v>0.067</v>
      </c>
      <c r="Y210" s="81">
        <v>0.076</v>
      </c>
    </row>
    <row r="211" spans="1:25" ht="15">
      <c r="A211" s="79">
        <v>6120</v>
      </c>
      <c r="B211" s="81">
        <v>0.24</v>
      </c>
      <c r="C211" s="81">
        <v>0.501</v>
      </c>
      <c r="D211" s="81">
        <v>0.495</v>
      </c>
      <c r="E211" s="81">
        <v>0.595</v>
      </c>
      <c r="F211" s="81">
        <v>0.836</v>
      </c>
      <c r="G211" s="81">
        <v>1.076</v>
      </c>
      <c r="H211" s="81">
        <v>1</v>
      </c>
      <c r="I211" s="81">
        <v>0.801</v>
      </c>
      <c r="J211" s="81">
        <v>0.604</v>
      </c>
      <c r="K211" s="81">
        <v>0.51</v>
      </c>
      <c r="L211" s="81">
        <v>0.521</v>
      </c>
      <c r="M211" s="81">
        <v>0.256</v>
      </c>
      <c r="N211" s="81">
        <v>0.24</v>
      </c>
      <c r="O211" s="81">
        <v>0.513</v>
      </c>
      <c r="P211" s="81">
        <v>0.464</v>
      </c>
      <c r="Q211" s="81">
        <v>0.534</v>
      </c>
      <c r="R211" s="81">
        <v>0.704</v>
      </c>
      <c r="S211" s="81">
        <v>0.907</v>
      </c>
      <c r="T211" s="81">
        <v>0.068</v>
      </c>
      <c r="U211" s="81">
        <v>0.327</v>
      </c>
      <c r="V211" s="81">
        <v>0.375</v>
      </c>
      <c r="W211" s="81">
        <v>0.417</v>
      </c>
      <c r="X211" s="81">
        <v>0.067</v>
      </c>
      <c r="Y211" s="81">
        <v>0.076</v>
      </c>
    </row>
    <row r="212" spans="1:25" ht="15">
      <c r="A212" s="79">
        <v>6150</v>
      </c>
      <c r="B212" s="81">
        <v>0.238</v>
      </c>
      <c r="C212" s="81">
        <v>0.5</v>
      </c>
      <c r="D212" s="81">
        <v>0.497</v>
      </c>
      <c r="E212" s="81">
        <v>0.595</v>
      </c>
      <c r="F212" s="81">
        <v>0.837</v>
      </c>
      <c r="G212" s="81">
        <v>1.075</v>
      </c>
      <c r="H212" s="81">
        <v>0.999</v>
      </c>
      <c r="I212" s="81">
        <v>0.799</v>
      </c>
      <c r="J212" s="81">
        <v>0.603</v>
      </c>
      <c r="K212" s="81">
        <v>0.509</v>
      </c>
      <c r="L212" s="81">
        <v>0.519</v>
      </c>
      <c r="M212" s="81">
        <v>0.255</v>
      </c>
      <c r="N212" s="81">
        <v>0.238</v>
      </c>
      <c r="O212" s="81">
        <v>0.513</v>
      </c>
      <c r="P212" s="81">
        <v>0.463</v>
      </c>
      <c r="Q212" s="81">
        <v>0.533</v>
      </c>
      <c r="R212" s="81">
        <v>0.703</v>
      </c>
      <c r="S212" s="81">
        <v>0.907</v>
      </c>
      <c r="T212" s="81">
        <v>0.069</v>
      </c>
      <c r="U212" s="81">
        <v>0.327</v>
      </c>
      <c r="V212" s="81">
        <v>0.375</v>
      </c>
      <c r="W212" s="81">
        <v>0.417</v>
      </c>
      <c r="X212" s="81">
        <v>0.068</v>
      </c>
      <c r="Y212" s="81">
        <v>0.076</v>
      </c>
    </row>
    <row r="213" spans="1:25" ht="15">
      <c r="A213" s="79">
        <v>6180</v>
      </c>
      <c r="B213" s="81">
        <v>0.237</v>
      </c>
      <c r="C213" s="81">
        <v>0.498</v>
      </c>
      <c r="D213" s="81">
        <v>0.492</v>
      </c>
      <c r="E213" s="81">
        <v>0.592</v>
      </c>
      <c r="F213" s="81">
        <v>0.833</v>
      </c>
      <c r="G213" s="81">
        <v>1.073</v>
      </c>
      <c r="H213" s="81">
        <v>0.999</v>
      </c>
      <c r="I213" s="81">
        <v>0.798</v>
      </c>
      <c r="J213" s="81">
        <v>0.601</v>
      </c>
      <c r="K213" s="81">
        <v>0.508</v>
      </c>
      <c r="L213" s="81">
        <v>0.518</v>
      </c>
      <c r="M213" s="81">
        <v>0.253</v>
      </c>
      <c r="N213" s="81">
        <v>0.237</v>
      </c>
      <c r="O213" s="81">
        <v>0.511</v>
      </c>
      <c r="P213" s="81">
        <v>0.461</v>
      </c>
      <c r="Q213" s="81">
        <v>0.531</v>
      </c>
      <c r="R213" s="81">
        <v>0.702</v>
      </c>
      <c r="S213" s="81">
        <v>0.905</v>
      </c>
      <c r="T213" s="81">
        <v>0.069</v>
      </c>
      <c r="U213" s="81">
        <v>0.327</v>
      </c>
      <c r="V213" s="81">
        <v>0.375</v>
      </c>
      <c r="W213" s="81">
        <v>0.416</v>
      </c>
      <c r="X213" s="81">
        <v>0.067</v>
      </c>
      <c r="Y213" s="81">
        <v>0.076</v>
      </c>
    </row>
    <row r="214" spans="1:25" ht="15">
      <c r="A214" s="79">
        <v>6210</v>
      </c>
      <c r="B214" s="81">
        <v>0.236</v>
      </c>
      <c r="C214" s="81">
        <v>0.497</v>
      </c>
      <c r="D214" s="81">
        <v>0.495</v>
      </c>
      <c r="E214" s="81">
        <v>0.591</v>
      </c>
      <c r="F214" s="81">
        <v>0.834</v>
      </c>
      <c r="G214" s="81">
        <v>1.075</v>
      </c>
      <c r="H214" s="81">
        <v>0.998</v>
      </c>
      <c r="I214" s="81">
        <v>0.797</v>
      </c>
      <c r="J214" s="81">
        <v>0.6</v>
      </c>
      <c r="K214" s="81">
        <v>0.506</v>
      </c>
      <c r="L214" s="81">
        <v>0.517</v>
      </c>
      <c r="M214" s="81">
        <v>0.251</v>
      </c>
      <c r="N214" s="81">
        <v>0.235</v>
      </c>
      <c r="O214" s="81">
        <v>0.51</v>
      </c>
      <c r="P214" s="81">
        <v>0.46</v>
      </c>
      <c r="Q214" s="81">
        <v>0.53</v>
      </c>
      <c r="R214" s="81">
        <v>0.701</v>
      </c>
      <c r="S214" s="81">
        <v>0.905</v>
      </c>
      <c r="T214" s="81">
        <v>0.069</v>
      </c>
      <c r="U214" s="81">
        <v>0.327</v>
      </c>
      <c r="V214" s="81">
        <v>0.375</v>
      </c>
      <c r="W214" s="81">
        <v>0.417</v>
      </c>
      <c r="X214" s="81">
        <v>0.067</v>
      </c>
      <c r="Y214" s="81">
        <v>0.076</v>
      </c>
    </row>
    <row r="215" spans="1:25" ht="15">
      <c r="A215" s="79">
        <v>6240</v>
      </c>
      <c r="B215" s="81">
        <v>0.234</v>
      </c>
      <c r="C215" s="81">
        <v>0.497</v>
      </c>
      <c r="D215" s="81">
        <v>0.491</v>
      </c>
      <c r="E215" s="81">
        <v>0.592</v>
      </c>
      <c r="F215" s="81">
        <v>0.834</v>
      </c>
      <c r="G215" s="81">
        <v>1.073</v>
      </c>
      <c r="H215" s="81">
        <v>0.997</v>
      </c>
      <c r="I215" s="81">
        <v>0.796</v>
      </c>
      <c r="J215" s="81">
        <v>0.599</v>
      </c>
      <c r="K215" s="81">
        <v>0.504</v>
      </c>
      <c r="L215" s="81">
        <v>0.515</v>
      </c>
      <c r="M215" s="81">
        <v>0.25</v>
      </c>
      <c r="N215" s="81">
        <v>0.234</v>
      </c>
      <c r="O215" s="81">
        <v>0.509</v>
      </c>
      <c r="P215" s="81">
        <v>0.459</v>
      </c>
      <c r="Q215" s="81">
        <v>0.529</v>
      </c>
      <c r="R215" s="81">
        <v>0.7</v>
      </c>
      <c r="S215" s="81">
        <v>0.904</v>
      </c>
      <c r="T215" s="81">
        <v>0.069</v>
      </c>
      <c r="U215" s="81">
        <v>0.327</v>
      </c>
      <c r="V215" s="81">
        <v>0.377</v>
      </c>
      <c r="W215" s="81">
        <v>0.417</v>
      </c>
      <c r="X215" s="81">
        <v>0.067</v>
      </c>
      <c r="Y215" s="81">
        <v>0.076</v>
      </c>
    </row>
    <row r="216" spans="1:25" ht="15">
      <c r="A216" s="79">
        <v>6270</v>
      </c>
      <c r="B216" s="81">
        <v>0.233</v>
      </c>
      <c r="C216" s="81">
        <v>0.495</v>
      </c>
      <c r="D216" s="81">
        <v>0.492</v>
      </c>
      <c r="E216" s="81">
        <v>0.59</v>
      </c>
      <c r="F216" s="81">
        <v>0.831</v>
      </c>
      <c r="G216" s="81">
        <v>1.071</v>
      </c>
      <c r="H216" s="81">
        <v>0.996</v>
      </c>
      <c r="I216" s="81">
        <v>0.796</v>
      </c>
      <c r="J216" s="81">
        <v>0.597</v>
      </c>
      <c r="K216" s="81">
        <v>0.502</v>
      </c>
      <c r="L216" s="81">
        <v>0.515</v>
      </c>
      <c r="M216" s="81">
        <v>0.249</v>
      </c>
      <c r="N216" s="81">
        <v>0.233</v>
      </c>
      <c r="O216" s="81">
        <v>0.507</v>
      </c>
      <c r="P216" s="81">
        <v>0.457</v>
      </c>
      <c r="Q216" s="81">
        <v>0.526</v>
      </c>
      <c r="R216" s="81">
        <v>0.698</v>
      </c>
      <c r="S216" s="81">
        <v>0.903</v>
      </c>
      <c r="T216" s="81">
        <v>0.069</v>
      </c>
      <c r="U216" s="81">
        <v>0.327</v>
      </c>
      <c r="V216" s="81">
        <v>0.375</v>
      </c>
      <c r="W216" s="81">
        <v>0.417</v>
      </c>
      <c r="X216" s="81">
        <v>0.067</v>
      </c>
      <c r="Y216" s="81">
        <v>0.076</v>
      </c>
    </row>
    <row r="217" spans="1:25" ht="15">
      <c r="A217" s="79">
        <v>6300</v>
      </c>
      <c r="B217" s="81">
        <v>0.232</v>
      </c>
      <c r="C217" s="81">
        <v>0.494</v>
      </c>
      <c r="D217" s="81">
        <v>0.488</v>
      </c>
      <c r="E217" s="81">
        <v>0.589</v>
      </c>
      <c r="F217" s="81">
        <v>0.831</v>
      </c>
      <c r="G217" s="81">
        <v>1.071</v>
      </c>
      <c r="H217" s="81">
        <v>0.995</v>
      </c>
      <c r="I217" s="81">
        <v>0.795</v>
      </c>
      <c r="J217" s="81">
        <v>0.597</v>
      </c>
      <c r="K217" s="81">
        <v>0.501</v>
      </c>
      <c r="L217" s="81">
        <v>0.514</v>
      </c>
      <c r="M217" s="81">
        <v>0.247</v>
      </c>
      <c r="N217" s="81">
        <v>0.232</v>
      </c>
      <c r="O217" s="81">
        <v>0.506</v>
      </c>
      <c r="P217" s="81">
        <v>0.456</v>
      </c>
      <c r="Q217" s="81">
        <v>0.525</v>
      </c>
      <c r="R217" s="81">
        <v>0.698</v>
      </c>
      <c r="S217" s="81">
        <v>0.903</v>
      </c>
      <c r="T217" s="81">
        <v>0.069</v>
      </c>
      <c r="U217" s="81">
        <v>0.327</v>
      </c>
      <c r="V217" s="81">
        <v>0.375</v>
      </c>
      <c r="W217" s="81">
        <v>0.417</v>
      </c>
      <c r="X217" s="81">
        <v>0.067</v>
      </c>
      <c r="Y217" s="81">
        <v>0.076</v>
      </c>
    </row>
    <row r="218" spans="1:25" ht="15">
      <c r="A218" s="79">
        <v>6330</v>
      </c>
      <c r="B218" s="81">
        <v>0.23</v>
      </c>
      <c r="C218" s="81">
        <v>0.493</v>
      </c>
      <c r="D218" s="81">
        <v>0.49</v>
      </c>
      <c r="E218" s="81">
        <v>0.588</v>
      </c>
      <c r="F218" s="81">
        <v>0.831</v>
      </c>
      <c r="G218" s="81">
        <v>1.072</v>
      </c>
      <c r="H218" s="81">
        <v>0.994</v>
      </c>
      <c r="I218" s="81">
        <v>0.794</v>
      </c>
      <c r="J218" s="81">
        <v>0.595</v>
      </c>
      <c r="K218" s="81">
        <v>0.5</v>
      </c>
      <c r="L218" s="81">
        <v>0.511</v>
      </c>
      <c r="M218" s="81">
        <v>0.246</v>
      </c>
      <c r="N218" s="81">
        <v>0.23</v>
      </c>
      <c r="O218" s="81">
        <v>0.506</v>
      </c>
      <c r="P218" s="81">
        <v>0.455</v>
      </c>
      <c r="Q218" s="81">
        <v>0.524</v>
      </c>
      <c r="R218" s="81">
        <v>0.697</v>
      </c>
      <c r="S218" s="81">
        <v>0.902</v>
      </c>
      <c r="T218" s="81">
        <v>0.069</v>
      </c>
      <c r="U218" s="81">
        <v>0.327</v>
      </c>
      <c r="V218" s="81">
        <v>0.382</v>
      </c>
      <c r="W218" s="81">
        <v>0.417</v>
      </c>
      <c r="X218" s="81">
        <v>0.067</v>
      </c>
      <c r="Y218" s="81">
        <v>0.076</v>
      </c>
    </row>
    <row r="219" spans="1:25" ht="15">
      <c r="A219" s="79">
        <v>6360</v>
      </c>
      <c r="B219" s="81">
        <v>0.229</v>
      </c>
      <c r="C219" s="81">
        <v>0.492</v>
      </c>
      <c r="D219" s="81">
        <v>0.485</v>
      </c>
      <c r="E219" s="81">
        <v>0.585</v>
      </c>
      <c r="F219" s="81">
        <v>0.829</v>
      </c>
      <c r="G219" s="81">
        <v>1.069</v>
      </c>
      <c r="H219" s="81">
        <v>0.994</v>
      </c>
      <c r="I219" s="81">
        <v>0.793</v>
      </c>
      <c r="J219" s="81">
        <v>0.593</v>
      </c>
      <c r="K219" s="81">
        <v>0.499</v>
      </c>
      <c r="L219" s="81">
        <v>0.511</v>
      </c>
      <c r="M219" s="81">
        <v>0.245</v>
      </c>
      <c r="N219" s="81">
        <v>0.229</v>
      </c>
      <c r="O219" s="81">
        <v>0.504</v>
      </c>
      <c r="P219" s="81">
        <v>0.453</v>
      </c>
      <c r="Q219" s="81">
        <v>0.523</v>
      </c>
      <c r="R219" s="81">
        <v>0.695</v>
      </c>
      <c r="S219" s="81">
        <v>0.9</v>
      </c>
      <c r="T219" s="81">
        <v>0.069</v>
      </c>
      <c r="U219" s="81">
        <v>0.327</v>
      </c>
      <c r="V219" s="81">
        <v>0.385</v>
      </c>
      <c r="W219" s="81">
        <v>0.417</v>
      </c>
      <c r="X219" s="81">
        <v>0.068</v>
      </c>
      <c r="Y219" s="81">
        <v>0.076</v>
      </c>
    </row>
    <row r="220" spans="1:25" ht="15">
      <c r="A220" s="79">
        <v>6390</v>
      </c>
      <c r="B220" s="81">
        <v>0.228</v>
      </c>
      <c r="C220" s="81">
        <v>0.491</v>
      </c>
      <c r="D220" s="81">
        <v>0.487</v>
      </c>
      <c r="E220" s="81">
        <v>0.585</v>
      </c>
      <c r="F220" s="81">
        <v>0.829</v>
      </c>
      <c r="G220" s="81">
        <v>1.07</v>
      </c>
      <c r="H220" s="81">
        <v>0.993</v>
      </c>
      <c r="I220" s="81">
        <v>0.792</v>
      </c>
      <c r="J220" s="81">
        <v>0.592</v>
      </c>
      <c r="K220" s="81">
        <v>0.498</v>
      </c>
      <c r="L220" s="81">
        <v>0.51</v>
      </c>
      <c r="M220" s="81">
        <v>0.243</v>
      </c>
      <c r="N220" s="81">
        <v>0.227</v>
      </c>
      <c r="O220" s="81">
        <v>0.503</v>
      </c>
      <c r="P220" s="81">
        <v>0.452</v>
      </c>
      <c r="Q220" s="81">
        <v>0.521</v>
      </c>
      <c r="R220" s="81">
        <v>0.695</v>
      </c>
      <c r="S220" s="81">
        <v>0.9</v>
      </c>
      <c r="T220" s="81">
        <v>0.069</v>
      </c>
      <c r="U220" s="81">
        <v>0.327</v>
      </c>
      <c r="V220" s="81">
        <v>0.374</v>
      </c>
      <c r="W220" s="81">
        <v>0.417</v>
      </c>
      <c r="X220" s="81">
        <v>0.068</v>
      </c>
      <c r="Y220" s="81">
        <v>0.076</v>
      </c>
    </row>
    <row r="221" spans="1:25" ht="15">
      <c r="A221" s="79">
        <v>6420</v>
      </c>
      <c r="B221" s="81">
        <v>0.226</v>
      </c>
      <c r="C221" s="81">
        <v>0.49</v>
      </c>
      <c r="D221" s="81">
        <v>0.485</v>
      </c>
      <c r="E221" s="81">
        <v>0.584</v>
      </c>
      <c r="F221" s="81">
        <v>0.829</v>
      </c>
      <c r="G221" s="81">
        <v>1.07</v>
      </c>
      <c r="H221" s="81">
        <v>0.993</v>
      </c>
      <c r="I221" s="81">
        <v>0.79</v>
      </c>
      <c r="J221" s="81">
        <v>0.591</v>
      </c>
      <c r="K221" s="81">
        <v>0.495</v>
      </c>
      <c r="L221" s="81">
        <v>0.508</v>
      </c>
      <c r="M221" s="81">
        <v>0.242</v>
      </c>
      <c r="N221" s="81">
        <v>0.226</v>
      </c>
      <c r="O221" s="81">
        <v>0.502</v>
      </c>
      <c r="P221" s="81">
        <v>0.45</v>
      </c>
      <c r="Q221" s="81">
        <v>0.52</v>
      </c>
      <c r="R221" s="81">
        <v>0.693</v>
      </c>
      <c r="S221" s="81">
        <v>0.898</v>
      </c>
      <c r="T221" s="81">
        <v>0.069</v>
      </c>
      <c r="U221" s="81">
        <v>0.327</v>
      </c>
      <c r="V221" s="81">
        <v>0.38</v>
      </c>
      <c r="W221" s="81">
        <v>0.417</v>
      </c>
      <c r="X221" s="81">
        <v>0.068</v>
      </c>
      <c r="Y221" s="81">
        <v>0.076</v>
      </c>
    </row>
    <row r="222" spans="1:25" ht="15">
      <c r="A222" s="79">
        <v>6450</v>
      </c>
      <c r="B222" s="81">
        <v>0.225</v>
      </c>
      <c r="C222" s="81">
        <v>0.488</v>
      </c>
      <c r="D222" s="81">
        <v>0.481</v>
      </c>
      <c r="E222" s="81">
        <v>0.582</v>
      </c>
      <c r="F222" s="81">
        <v>0.825</v>
      </c>
      <c r="G222" s="81">
        <v>1.067</v>
      </c>
      <c r="H222" s="81">
        <v>0.992</v>
      </c>
      <c r="I222" s="81">
        <v>0.79</v>
      </c>
      <c r="J222" s="81">
        <v>0.589</v>
      </c>
      <c r="K222" s="81">
        <v>0.494</v>
      </c>
      <c r="L222" s="81">
        <v>0.507</v>
      </c>
      <c r="M222" s="81">
        <v>0.241</v>
      </c>
      <c r="N222" s="81">
        <v>0.225</v>
      </c>
      <c r="O222" s="81">
        <v>0.501</v>
      </c>
      <c r="P222" s="81">
        <v>0.449</v>
      </c>
      <c r="Q222" s="81">
        <v>0.519</v>
      </c>
      <c r="R222" s="81">
        <v>0.692</v>
      </c>
      <c r="S222" s="81">
        <v>0.897</v>
      </c>
      <c r="T222" s="81">
        <v>0.069</v>
      </c>
      <c r="U222" s="81">
        <v>0.327</v>
      </c>
      <c r="V222" s="81">
        <v>0.378</v>
      </c>
      <c r="W222" s="81">
        <v>0.417</v>
      </c>
      <c r="X222" s="81">
        <v>0.068</v>
      </c>
      <c r="Y222" s="81">
        <v>0.076</v>
      </c>
    </row>
    <row r="223" spans="1:25" ht="15">
      <c r="A223" s="79">
        <v>6480</v>
      </c>
      <c r="B223" s="81">
        <v>0.224</v>
      </c>
      <c r="C223" s="81">
        <v>0.488</v>
      </c>
      <c r="D223" s="81">
        <v>0.482</v>
      </c>
      <c r="E223" s="81">
        <v>0.582</v>
      </c>
      <c r="F223" s="81">
        <v>0.826</v>
      </c>
      <c r="G223" s="81">
        <v>1.068</v>
      </c>
      <c r="H223" s="81">
        <v>0.99</v>
      </c>
      <c r="I223" s="81">
        <v>0.789</v>
      </c>
      <c r="J223" s="81">
        <v>0.589</v>
      </c>
      <c r="K223" s="81">
        <v>0.493</v>
      </c>
      <c r="L223" s="81">
        <v>0.507</v>
      </c>
      <c r="M223" s="81">
        <v>0.239</v>
      </c>
      <c r="N223" s="81">
        <v>0.224</v>
      </c>
      <c r="O223" s="81">
        <v>0.5</v>
      </c>
      <c r="P223" s="81">
        <v>0.448</v>
      </c>
      <c r="Q223" s="81">
        <v>0.518</v>
      </c>
      <c r="R223" s="81">
        <v>0.691</v>
      </c>
      <c r="S223" s="81">
        <v>0.898</v>
      </c>
      <c r="T223" s="81">
        <v>0.069</v>
      </c>
      <c r="U223" s="81">
        <v>0.327</v>
      </c>
      <c r="V223" s="81">
        <v>0.374</v>
      </c>
      <c r="W223" s="81">
        <v>0.417</v>
      </c>
      <c r="X223" s="81">
        <v>0.068</v>
      </c>
      <c r="Y223" s="81">
        <v>0.076</v>
      </c>
    </row>
    <row r="224" spans="1:25" ht="15">
      <c r="A224" s="79">
        <v>6510</v>
      </c>
      <c r="B224" s="81">
        <v>0.223</v>
      </c>
      <c r="C224" s="81">
        <v>0.485</v>
      </c>
      <c r="D224" s="81">
        <v>0.479</v>
      </c>
      <c r="E224" s="81">
        <v>0.578</v>
      </c>
      <c r="F224" s="81">
        <v>0.822</v>
      </c>
      <c r="G224" s="81">
        <v>1.065</v>
      </c>
      <c r="H224" s="81">
        <v>0.99</v>
      </c>
      <c r="I224" s="81">
        <v>0.787</v>
      </c>
      <c r="J224" s="81">
        <v>0.587</v>
      </c>
      <c r="K224" s="81">
        <v>0.492</v>
      </c>
      <c r="L224" s="81">
        <v>0.505</v>
      </c>
      <c r="M224" s="81">
        <v>0.237</v>
      </c>
      <c r="N224" s="81">
        <v>0.222</v>
      </c>
      <c r="O224" s="81">
        <v>0.498</v>
      </c>
      <c r="P224" s="81">
        <v>0.446</v>
      </c>
      <c r="Q224" s="81">
        <v>0.516</v>
      </c>
      <c r="R224" s="81">
        <v>0.689</v>
      </c>
      <c r="S224" s="81">
        <v>0.896</v>
      </c>
      <c r="T224" s="81">
        <v>0.068</v>
      </c>
      <c r="U224" s="81">
        <v>0.327</v>
      </c>
      <c r="V224" s="81">
        <v>0.374</v>
      </c>
      <c r="W224" s="81">
        <v>0.416</v>
      </c>
      <c r="X224" s="81">
        <v>0.068</v>
      </c>
      <c r="Y224" s="81">
        <v>0.076</v>
      </c>
    </row>
    <row r="225" spans="1:25" ht="15">
      <c r="A225" s="79">
        <v>6540</v>
      </c>
      <c r="B225" s="81">
        <v>0.222</v>
      </c>
      <c r="C225" s="81">
        <v>0.485</v>
      </c>
      <c r="D225" s="81">
        <v>0.483</v>
      </c>
      <c r="E225" s="81">
        <v>0.579</v>
      </c>
      <c r="F225" s="81">
        <v>0.824</v>
      </c>
      <c r="G225" s="81">
        <v>1.065</v>
      </c>
      <c r="H225" s="81">
        <v>0.99</v>
      </c>
      <c r="I225" s="81">
        <v>0.785</v>
      </c>
      <c r="J225" s="81">
        <v>0.586</v>
      </c>
      <c r="K225" s="81">
        <v>0.49</v>
      </c>
      <c r="L225" s="81">
        <v>0.504</v>
      </c>
      <c r="M225" s="81">
        <v>0.236</v>
      </c>
      <c r="N225" s="81">
        <v>0.222</v>
      </c>
      <c r="O225" s="81">
        <v>0.497</v>
      </c>
      <c r="P225" s="81">
        <v>0.445</v>
      </c>
      <c r="Q225" s="81">
        <v>0.514</v>
      </c>
      <c r="R225" s="81">
        <v>0.688</v>
      </c>
      <c r="S225" s="81">
        <v>0.895</v>
      </c>
      <c r="T225" s="81">
        <v>0.068</v>
      </c>
      <c r="U225" s="81">
        <v>0.327</v>
      </c>
      <c r="V225" s="81">
        <v>0.374</v>
      </c>
      <c r="W225" s="81">
        <v>0.416</v>
      </c>
      <c r="X225" s="81">
        <v>0.067</v>
      </c>
      <c r="Y225" s="81">
        <v>0.075</v>
      </c>
    </row>
    <row r="226" spans="1:25" ht="15">
      <c r="A226" s="79">
        <v>6570</v>
      </c>
      <c r="B226" s="81">
        <v>0.22</v>
      </c>
      <c r="C226" s="81">
        <v>0.485</v>
      </c>
      <c r="D226" s="81">
        <v>0.479</v>
      </c>
      <c r="E226" s="81">
        <v>0.578</v>
      </c>
      <c r="F226" s="81">
        <v>0.823</v>
      </c>
      <c r="G226" s="81">
        <v>1.065</v>
      </c>
      <c r="H226" s="81">
        <v>0.989</v>
      </c>
      <c r="I226" s="81">
        <v>0.786</v>
      </c>
      <c r="J226" s="81">
        <v>0.585</v>
      </c>
      <c r="K226" s="81">
        <v>0.49</v>
      </c>
      <c r="L226" s="81">
        <v>0.503</v>
      </c>
      <c r="M226" s="81">
        <v>0.235</v>
      </c>
      <c r="N226" s="81">
        <v>0.223</v>
      </c>
      <c r="O226" s="81">
        <v>0.496</v>
      </c>
      <c r="P226" s="81">
        <v>0.444</v>
      </c>
      <c r="Q226" s="81">
        <v>0.514</v>
      </c>
      <c r="R226" s="81">
        <v>0.688</v>
      </c>
      <c r="S226" s="81">
        <v>0.894</v>
      </c>
      <c r="T226" s="81">
        <v>0.069</v>
      </c>
      <c r="U226" s="81">
        <v>0.327</v>
      </c>
      <c r="V226" s="81">
        <v>0.374</v>
      </c>
      <c r="W226" s="81">
        <v>0.416</v>
      </c>
      <c r="X226" s="81">
        <v>0.067</v>
      </c>
      <c r="Y226" s="81">
        <v>0.076</v>
      </c>
    </row>
    <row r="227" spans="1:25" ht="15">
      <c r="A227" s="79">
        <v>6600</v>
      </c>
      <c r="B227" s="81">
        <v>0.219</v>
      </c>
      <c r="C227" s="81">
        <v>0.482</v>
      </c>
      <c r="D227" s="81">
        <v>0.476</v>
      </c>
      <c r="E227" s="81">
        <v>0.575</v>
      </c>
      <c r="F227" s="81">
        <v>0.82</v>
      </c>
      <c r="G227" s="81">
        <v>1.063</v>
      </c>
      <c r="H227" s="81">
        <v>0.988</v>
      </c>
      <c r="I227" s="81">
        <v>0.784</v>
      </c>
      <c r="J227" s="81">
        <v>0.583</v>
      </c>
      <c r="K227" s="81">
        <v>0.488</v>
      </c>
      <c r="L227" s="81">
        <v>0.502</v>
      </c>
      <c r="M227" s="81">
        <v>0.234</v>
      </c>
      <c r="N227" s="81">
        <v>0.222</v>
      </c>
      <c r="O227" s="81">
        <v>0.495</v>
      </c>
      <c r="P227" s="81">
        <v>0.442</v>
      </c>
      <c r="Q227" s="81">
        <v>0.511</v>
      </c>
      <c r="R227" s="81">
        <v>0.686</v>
      </c>
      <c r="S227" s="81">
        <v>0.893</v>
      </c>
      <c r="T227" s="81">
        <v>0.069</v>
      </c>
      <c r="U227" s="81">
        <v>0.327</v>
      </c>
      <c r="V227" s="81">
        <v>0.374</v>
      </c>
      <c r="W227" s="81">
        <v>0.416</v>
      </c>
      <c r="X227" s="81">
        <v>0.068</v>
      </c>
      <c r="Y227" s="81">
        <v>0.076</v>
      </c>
    </row>
    <row r="228" spans="1:25" ht="15">
      <c r="A228" s="79">
        <v>6630</v>
      </c>
      <c r="B228" s="81">
        <v>0.218</v>
      </c>
      <c r="C228" s="81">
        <v>0.482</v>
      </c>
      <c r="D228" s="81">
        <v>0.476</v>
      </c>
      <c r="E228" s="81">
        <v>0.575</v>
      </c>
      <c r="F228" s="81">
        <v>0.82</v>
      </c>
      <c r="G228" s="81">
        <v>1.063</v>
      </c>
      <c r="H228" s="81">
        <v>0.987</v>
      </c>
      <c r="I228" s="81">
        <v>0.783</v>
      </c>
      <c r="J228" s="81">
        <v>0.583</v>
      </c>
      <c r="K228" s="81">
        <v>0.487</v>
      </c>
      <c r="L228" s="81">
        <v>0.5</v>
      </c>
      <c r="M228" s="81">
        <v>0.232</v>
      </c>
      <c r="N228" s="81">
        <v>0.22</v>
      </c>
      <c r="O228" s="81">
        <v>0.494</v>
      </c>
      <c r="P228" s="81">
        <v>0.441</v>
      </c>
      <c r="Q228" s="81">
        <v>0.511</v>
      </c>
      <c r="R228" s="81">
        <v>0.685</v>
      </c>
      <c r="S228" s="81">
        <v>0.892</v>
      </c>
      <c r="T228" s="81">
        <v>0.069</v>
      </c>
      <c r="U228" s="81">
        <v>0.327</v>
      </c>
      <c r="V228" s="81">
        <v>0.374</v>
      </c>
      <c r="W228" s="81">
        <v>0.416</v>
      </c>
      <c r="X228" s="81">
        <v>0.067</v>
      </c>
      <c r="Y228" s="81">
        <v>0.075</v>
      </c>
    </row>
    <row r="229" spans="1:25" ht="15">
      <c r="A229" s="79">
        <v>6660</v>
      </c>
      <c r="B229" s="81">
        <v>0.217</v>
      </c>
      <c r="C229" s="81">
        <v>0.481</v>
      </c>
      <c r="D229" s="81">
        <v>0.475</v>
      </c>
      <c r="E229" s="81">
        <v>0.575</v>
      </c>
      <c r="F229" s="81">
        <v>0.821</v>
      </c>
      <c r="G229" s="81">
        <v>1.063</v>
      </c>
      <c r="H229" s="81">
        <v>0.986</v>
      </c>
      <c r="I229" s="81">
        <v>0.783</v>
      </c>
      <c r="J229" s="81">
        <v>0.582</v>
      </c>
      <c r="K229" s="81">
        <v>0.486</v>
      </c>
      <c r="L229" s="81">
        <v>0.5</v>
      </c>
      <c r="M229" s="81">
        <v>0.231</v>
      </c>
      <c r="N229" s="81">
        <v>0.219</v>
      </c>
      <c r="O229" s="81">
        <v>0.493</v>
      </c>
      <c r="P229" s="81">
        <v>0.44</v>
      </c>
      <c r="Q229" s="81">
        <v>0.51</v>
      </c>
      <c r="R229" s="81">
        <v>0.685</v>
      </c>
      <c r="S229" s="81">
        <v>0.892</v>
      </c>
      <c r="T229" s="81">
        <v>0.069</v>
      </c>
      <c r="U229" s="81">
        <v>0.327</v>
      </c>
      <c r="V229" s="81">
        <v>0.374</v>
      </c>
      <c r="W229" s="81">
        <v>0.417</v>
      </c>
      <c r="X229" s="81">
        <v>0.067</v>
      </c>
      <c r="Y229" s="81">
        <v>0.077</v>
      </c>
    </row>
    <row r="230" spans="1:25" ht="15">
      <c r="A230" s="79">
        <v>6690</v>
      </c>
      <c r="B230" s="81">
        <v>0.216</v>
      </c>
      <c r="C230" s="81">
        <v>0.479</v>
      </c>
      <c r="D230" s="81">
        <v>0.472</v>
      </c>
      <c r="E230" s="81">
        <v>0.572</v>
      </c>
      <c r="F230" s="81">
        <v>0.817</v>
      </c>
      <c r="G230" s="81">
        <v>1.061</v>
      </c>
      <c r="H230" s="81">
        <v>0.985</v>
      </c>
      <c r="I230" s="81">
        <v>0.782</v>
      </c>
      <c r="J230" s="81">
        <v>0.58</v>
      </c>
      <c r="K230" s="81">
        <v>0.484</v>
      </c>
      <c r="L230" s="81">
        <v>0.499</v>
      </c>
      <c r="M230" s="81">
        <v>0.23</v>
      </c>
      <c r="N230" s="81">
        <v>0.218</v>
      </c>
      <c r="O230" s="81">
        <v>0.491</v>
      </c>
      <c r="P230" s="81">
        <v>0.439</v>
      </c>
      <c r="Q230" s="81">
        <v>0.508</v>
      </c>
      <c r="R230" s="81">
        <v>0.682</v>
      </c>
      <c r="S230" s="81">
        <v>0.89</v>
      </c>
      <c r="T230" s="81">
        <v>0.069</v>
      </c>
      <c r="U230" s="81">
        <v>0.327</v>
      </c>
      <c r="V230" s="81">
        <v>0.373</v>
      </c>
      <c r="W230" s="81">
        <v>0.416</v>
      </c>
      <c r="X230" s="81">
        <v>0.068</v>
      </c>
      <c r="Y230" s="81">
        <v>0.076</v>
      </c>
    </row>
    <row r="231" spans="1:25" ht="15">
      <c r="A231" s="79">
        <v>6720</v>
      </c>
      <c r="B231" s="81">
        <v>0.215</v>
      </c>
      <c r="C231" s="81">
        <v>0.479</v>
      </c>
      <c r="D231" s="81">
        <v>0.475</v>
      </c>
      <c r="E231" s="81">
        <v>0.571</v>
      </c>
      <c r="F231" s="81">
        <v>0.817</v>
      </c>
      <c r="G231" s="81">
        <v>1.061</v>
      </c>
      <c r="H231" s="81">
        <v>0.985</v>
      </c>
      <c r="I231" s="81">
        <v>0.78</v>
      </c>
      <c r="J231" s="81">
        <v>0.579</v>
      </c>
      <c r="K231" s="81">
        <v>0.483</v>
      </c>
      <c r="L231" s="81">
        <v>0.498</v>
      </c>
      <c r="M231" s="81">
        <v>0.228</v>
      </c>
      <c r="N231" s="81">
        <v>0.215</v>
      </c>
      <c r="O231" s="81">
        <v>0.491</v>
      </c>
      <c r="P231" s="81">
        <v>0.438</v>
      </c>
      <c r="Q231" s="81">
        <v>0.507</v>
      </c>
      <c r="R231" s="81">
        <v>0.682</v>
      </c>
      <c r="S231" s="81">
        <v>0.89</v>
      </c>
      <c r="T231" s="81">
        <v>0.069</v>
      </c>
      <c r="U231" s="81">
        <v>0.327</v>
      </c>
      <c r="V231" s="81">
        <v>0.373</v>
      </c>
      <c r="W231" s="81">
        <v>0.416</v>
      </c>
      <c r="X231" s="81">
        <v>0.067</v>
      </c>
      <c r="Y231" s="81">
        <v>0.076</v>
      </c>
    </row>
    <row r="232" spans="1:25" ht="15">
      <c r="A232" s="79">
        <v>6750</v>
      </c>
      <c r="B232" s="81">
        <v>0.213</v>
      </c>
      <c r="C232" s="81">
        <v>0.478</v>
      </c>
      <c r="D232" s="81">
        <v>0.469</v>
      </c>
      <c r="E232" s="81">
        <v>0.572</v>
      </c>
      <c r="F232" s="81">
        <v>0.818</v>
      </c>
      <c r="G232" s="81">
        <v>1.061</v>
      </c>
      <c r="H232" s="81">
        <v>0.984</v>
      </c>
      <c r="I232" s="81">
        <v>0.78</v>
      </c>
      <c r="J232" s="81">
        <v>0.578</v>
      </c>
      <c r="K232" s="81">
        <v>0.481</v>
      </c>
      <c r="L232" s="81">
        <v>0.496</v>
      </c>
      <c r="M232" s="81">
        <v>0.227</v>
      </c>
      <c r="N232" s="81">
        <v>0.213</v>
      </c>
      <c r="O232" s="81">
        <v>0.49</v>
      </c>
      <c r="P232" s="81">
        <v>0.437</v>
      </c>
      <c r="Q232" s="81">
        <v>0.505</v>
      </c>
      <c r="R232" s="81">
        <v>0.679</v>
      </c>
      <c r="S232" s="81">
        <v>0.888</v>
      </c>
      <c r="T232" s="81">
        <v>0.069</v>
      </c>
      <c r="U232" s="81">
        <v>0.326</v>
      </c>
      <c r="V232" s="81">
        <v>0.373</v>
      </c>
      <c r="W232" s="81">
        <v>0.415</v>
      </c>
      <c r="X232" s="81">
        <v>0.067</v>
      </c>
      <c r="Y232" s="81">
        <v>0.076</v>
      </c>
    </row>
    <row r="233" spans="1:25" ht="15">
      <c r="A233" s="79">
        <v>6780</v>
      </c>
      <c r="B233" s="81">
        <v>0.212</v>
      </c>
      <c r="C233" s="81">
        <v>0.476</v>
      </c>
      <c r="D233" s="81">
        <v>0.471</v>
      </c>
      <c r="E233" s="81">
        <v>0.569</v>
      </c>
      <c r="F233" s="81">
        <v>0.815</v>
      </c>
      <c r="G233" s="81">
        <v>1.059</v>
      </c>
      <c r="H233" s="81">
        <v>0.983</v>
      </c>
      <c r="I233" s="81">
        <v>0.78</v>
      </c>
      <c r="J233" s="81">
        <v>0.577</v>
      </c>
      <c r="K233" s="81">
        <v>0.481</v>
      </c>
      <c r="L233" s="81">
        <v>0.495</v>
      </c>
      <c r="M233" s="81">
        <v>0.226</v>
      </c>
      <c r="N233" s="81">
        <v>0.212</v>
      </c>
      <c r="O233" s="81">
        <v>0.488</v>
      </c>
      <c r="P233" s="81">
        <v>0.435</v>
      </c>
      <c r="Q233" s="81">
        <v>0.505</v>
      </c>
      <c r="R233" s="81">
        <v>0.679</v>
      </c>
      <c r="S233" s="81">
        <v>0.887</v>
      </c>
      <c r="T233" s="81">
        <v>0.069</v>
      </c>
      <c r="U233" s="81">
        <v>0.326</v>
      </c>
      <c r="V233" s="81">
        <v>0.373</v>
      </c>
      <c r="W233" s="81">
        <v>0.415</v>
      </c>
      <c r="X233" s="81">
        <v>0.067</v>
      </c>
      <c r="Y233" s="81">
        <v>0.076</v>
      </c>
    </row>
    <row r="234" spans="1:25" ht="15">
      <c r="A234" s="79">
        <v>6810</v>
      </c>
      <c r="B234" s="81">
        <v>0.211</v>
      </c>
      <c r="C234" s="81">
        <v>0.475</v>
      </c>
      <c r="D234" s="81">
        <v>0.467</v>
      </c>
      <c r="E234" s="81">
        <v>0.569</v>
      </c>
      <c r="F234" s="81">
        <v>0.815</v>
      </c>
      <c r="G234" s="81">
        <v>1.06</v>
      </c>
      <c r="H234" s="81">
        <v>0.982</v>
      </c>
      <c r="I234" s="81">
        <v>0.779</v>
      </c>
      <c r="J234" s="81">
        <v>0.576</v>
      </c>
      <c r="K234" s="81">
        <v>0.479</v>
      </c>
      <c r="L234" s="81">
        <v>0.493</v>
      </c>
      <c r="M234" s="81">
        <v>0.225</v>
      </c>
      <c r="N234" s="81">
        <v>0.211</v>
      </c>
      <c r="O234" s="81">
        <v>0.488</v>
      </c>
      <c r="P234" s="81">
        <v>0.434</v>
      </c>
      <c r="Q234" s="81">
        <v>0.503</v>
      </c>
      <c r="R234" s="81">
        <v>0.678</v>
      </c>
      <c r="S234" s="81">
        <v>0.889</v>
      </c>
      <c r="T234" s="81">
        <v>0.069</v>
      </c>
      <c r="U234" s="81">
        <v>0.327</v>
      </c>
      <c r="V234" s="81">
        <v>0.374</v>
      </c>
      <c r="W234" s="81">
        <v>0.416</v>
      </c>
      <c r="X234" s="81">
        <v>0.068</v>
      </c>
      <c r="Y234" s="81">
        <v>0.076</v>
      </c>
    </row>
    <row r="235" spans="1:25" ht="15">
      <c r="A235" s="79">
        <v>6840</v>
      </c>
      <c r="B235" s="81">
        <v>0.21</v>
      </c>
      <c r="C235" s="81">
        <v>0.475</v>
      </c>
      <c r="D235" s="81">
        <v>0.467</v>
      </c>
      <c r="E235" s="81">
        <v>0.568</v>
      </c>
      <c r="F235" s="81">
        <v>0.812</v>
      </c>
      <c r="G235" s="81">
        <v>1.058</v>
      </c>
      <c r="H235" s="81">
        <v>0.982</v>
      </c>
      <c r="I235" s="81">
        <v>0.776</v>
      </c>
      <c r="J235" s="81">
        <v>0.574</v>
      </c>
      <c r="K235" s="81">
        <v>0.478</v>
      </c>
      <c r="L235" s="81">
        <v>0.493</v>
      </c>
      <c r="M235" s="81">
        <v>0.223</v>
      </c>
      <c r="N235" s="81">
        <v>0.21</v>
      </c>
      <c r="O235" s="81">
        <v>0.486</v>
      </c>
      <c r="P235" s="81">
        <v>0.432</v>
      </c>
      <c r="Q235" s="81">
        <v>0.502</v>
      </c>
      <c r="R235" s="81">
        <v>0.676</v>
      </c>
      <c r="S235" s="81">
        <v>0.886</v>
      </c>
      <c r="T235" s="81">
        <v>0.069</v>
      </c>
      <c r="U235" s="81">
        <v>0.326</v>
      </c>
      <c r="V235" s="81">
        <v>0.373</v>
      </c>
      <c r="W235" s="81">
        <v>0.416</v>
      </c>
      <c r="X235" s="81">
        <v>0.067</v>
      </c>
      <c r="Y235" s="81">
        <v>0.076</v>
      </c>
    </row>
    <row r="236" spans="1:25" ht="15">
      <c r="A236" s="79">
        <v>6870</v>
      </c>
      <c r="B236" s="81">
        <v>0.209</v>
      </c>
      <c r="C236" s="81">
        <v>0.473</v>
      </c>
      <c r="D236" s="81">
        <v>0.465</v>
      </c>
      <c r="E236" s="81">
        <v>0.568</v>
      </c>
      <c r="F236" s="81">
        <v>0.813</v>
      </c>
      <c r="G236" s="81">
        <v>1.058</v>
      </c>
      <c r="H236" s="81">
        <v>0.981</v>
      </c>
      <c r="I236" s="81">
        <v>0.776</v>
      </c>
      <c r="J236" s="81">
        <v>0.574</v>
      </c>
      <c r="K236" s="81">
        <v>0.477</v>
      </c>
      <c r="L236" s="81">
        <v>0.491</v>
      </c>
      <c r="M236" s="81">
        <v>0.223</v>
      </c>
      <c r="N236" s="81">
        <v>0.209</v>
      </c>
      <c r="O236" s="81">
        <v>0.485</v>
      </c>
      <c r="P236" s="81">
        <v>0.431</v>
      </c>
      <c r="Q236" s="81">
        <v>0.501</v>
      </c>
      <c r="R236" s="81">
        <v>0.676</v>
      </c>
      <c r="S236" s="81">
        <v>0.886</v>
      </c>
      <c r="T236" s="81">
        <v>0.069</v>
      </c>
      <c r="U236" s="81">
        <v>0.326</v>
      </c>
      <c r="V236" s="81">
        <v>0.375</v>
      </c>
      <c r="W236" s="81">
        <v>0.416</v>
      </c>
      <c r="X236" s="81">
        <v>0.067</v>
      </c>
      <c r="Y236" s="81">
        <v>0.076</v>
      </c>
    </row>
    <row r="237" spans="1:25" ht="15">
      <c r="A237" s="79">
        <v>6900</v>
      </c>
      <c r="B237" s="81">
        <v>0.208</v>
      </c>
      <c r="C237" s="81">
        <v>0.473</v>
      </c>
      <c r="D237" s="81">
        <v>0.468</v>
      </c>
      <c r="E237" s="81">
        <v>0.567</v>
      </c>
      <c r="F237" s="81">
        <v>0.813</v>
      </c>
      <c r="G237" s="81">
        <v>1.059</v>
      </c>
      <c r="H237" s="81">
        <v>0.981</v>
      </c>
      <c r="I237" s="81">
        <v>0.776</v>
      </c>
      <c r="J237" s="81">
        <v>0.573</v>
      </c>
      <c r="K237" s="81">
        <v>0.476</v>
      </c>
      <c r="L237" s="81">
        <v>0.491</v>
      </c>
      <c r="M237" s="81">
        <v>0.222</v>
      </c>
      <c r="N237" s="81">
        <v>0.207</v>
      </c>
      <c r="O237" s="81">
        <v>0.485</v>
      </c>
      <c r="P237" s="81">
        <v>0.431</v>
      </c>
      <c r="Q237" s="81">
        <v>0.5</v>
      </c>
      <c r="R237" s="81">
        <v>0.676</v>
      </c>
      <c r="S237" s="81">
        <v>0.885</v>
      </c>
      <c r="T237" s="81">
        <v>0.069</v>
      </c>
      <c r="U237" s="81">
        <v>0.327</v>
      </c>
      <c r="V237" s="81">
        <v>0.382</v>
      </c>
      <c r="W237" s="81">
        <v>0.416</v>
      </c>
      <c r="X237" s="81">
        <v>0.068</v>
      </c>
      <c r="Y237" s="81">
        <v>0.076</v>
      </c>
    </row>
    <row r="238" spans="1:25" ht="15">
      <c r="A238" s="79">
        <v>6930</v>
      </c>
      <c r="B238" s="81">
        <v>0.207</v>
      </c>
      <c r="C238" s="81">
        <v>0.471</v>
      </c>
      <c r="D238" s="81">
        <v>0.462</v>
      </c>
      <c r="E238" s="81">
        <v>0.566</v>
      </c>
      <c r="F238" s="81">
        <v>0.811</v>
      </c>
      <c r="G238" s="81">
        <v>1.056</v>
      </c>
      <c r="H238" s="81">
        <v>0.98</v>
      </c>
      <c r="I238" s="81">
        <v>0.776</v>
      </c>
      <c r="J238" s="81">
        <v>0.572</v>
      </c>
      <c r="K238" s="81">
        <v>0.475</v>
      </c>
      <c r="L238" s="81">
        <v>0.49</v>
      </c>
      <c r="M238" s="81">
        <v>0.221</v>
      </c>
      <c r="N238" s="81">
        <v>0.206</v>
      </c>
      <c r="O238" s="81">
        <v>0.483</v>
      </c>
      <c r="P238" s="81">
        <v>0.429</v>
      </c>
      <c r="Q238" s="81">
        <v>0.499</v>
      </c>
      <c r="R238" s="81">
        <v>0.673</v>
      </c>
      <c r="S238" s="81">
        <v>0.883</v>
      </c>
      <c r="T238" s="81">
        <v>0.069</v>
      </c>
      <c r="U238" s="81">
        <v>0.327</v>
      </c>
      <c r="V238" s="81">
        <v>0.373</v>
      </c>
      <c r="W238" s="81">
        <v>0.416</v>
      </c>
      <c r="X238" s="81">
        <v>0.067</v>
      </c>
      <c r="Y238" s="81">
        <v>0.076</v>
      </c>
    </row>
    <row r="239" spans="1:25" ht="15">
      <c r="A239" s="79">
        <v>6960</v>
      </c>
      <c r="B239" s="81">
        <v>0.206</v>
      </c>
      <c r="C239" s="81">
        <v>0.47</v>
      </c>
      <c r="D239" s="81">
        <v>0.465</v>
      </c>
      <c r="E239" s="81">
        <v>0.563</v>
      </c>
      <c r="F239" s="81">
        <v>0.81</v>
      </c>
      <c r="G239" s="81">
        <v>1.056</v>
      </c>
      <c r="H239" s="81">
        <v>0.979</v>
      </c>
      <c r="I239" s="81">
        <v>0.774</v>
      </c>
      <c r="J239" s="81">
        <v>0.571</v>
      </c>
      <c r="K239" s="81">
        <v>0.473</v>
      </c>
      <c r="L239" s="81">
        <v>0.488</v>
      </c>
      <c r="M239" s="81">
        <v>0.221</v>
      </c>
      <c r="N239" s="81">
        <v>0.205</v>
      </c>
      <c r="O239" s="81">
        <v>0.482</v>
      </c>
      <c r="P239" s="81">
        <v>0.428</v>
      </c>
      <c r="Q239" s="81">
        <v>0.498</v>
      </c>
      <c r="R239" s="81">
        <v>0.672</v>
      </c>
      <c r="S239" s="81">
        <v>0.882</v>
      </c>
      <c r="T239" s="81">
        <v>0.069</v>
      </c>
      <c r="U239" s="81">
        <v>0.326</v>
      </c>
      <c r="V239" s="81">
        <v>0.373</v>
      </c>
      <c r="W239" s="81">
        <v>0.415</v>
      </c>
      <c r="X239" s="81">
        <v>0.067</v>
      </c>
      <c r="Y239" s="81">
        <v>0.075</v>
      </c>
    </row>
    <row r="240" spans="1:25" ht="15">
      <c r="A240" s="79">
        <v>6990</v>
      </c>
      <c r="B240" s="81">
        <v>0.205</v>
      </c>
      <c r="C240" s="81">
        <v>0.47</v>
      </c>
      <c r="D240" s="81">
        <v>0.461</v>
      </c>
      <c r="E240" s="81">
        <v>0.563</v>
      </c>
      <c r="F240" s="81">
        <v>0.811</v>
      </c>
      <c r="G240" s="81">
        <v>1.057</v>
      </c>
      <c r="H240" s="81">
        <v>0.979</v>
      </c>
      <c r="I240" s="81">
        <v>0.773</v>
      </c>
      <c r="J240" s="81">
        <v>0.57</v>
      </c>
      <c r="K240" s="81">
        <v>0.472</v>
      </c>
      <c r="L240" s="81">
        <v>0.487</v>
      </c>
      <c r="M240" s="81">
        <v>0.219</v>
      </c>
      <c r="N240" s="81">
        <v>0.205</v>
      </c>
      <c r="O240" s="81">
        <v>0.482</v>
      </c>
      <c r="P240" s="81">
        <v>0.427</v>
      </c>
      <c r="Q240" s="81">
        <v>0.497</v>
      </c>
      <c r="R240" s="81">
        <v>0.672</v>
      </c>
      <c r="S240" s="81">
        <v>0.882</v>
      </c>
      <c r="T240" s="81">
        <v>0.069</v>
      </c>
      <c r="U240" s="81">
        <v>0.326</v>
      </c>
      <c r="V240" s="81">
        <v>0.378</v>
      </c>
      <c r="W240" s="81">
        <v>0.416</v>
      </c>
      <c r="X240" s="81">
        <v>0.068</v>
      </c>
      <c r="Y240" s="81">
        <v>0.076</v>
      </c>
    </row>
    <row r="241" spans="1:25" ht="15">
      <c r="A241" s="79">
        <v>7020</v>
      </c>
      <c r="B241" s="81">
        <v>0.204</v>
      </c>
      <c r="C241" s="81">
        <v>0.468</v>
      </c>
      <c r="D241" s="81">
        <v>0.462</v>
      </c>
      <c r="E241" s="81">
        <v>0.56</v>
      </c>
      <c r="F241" s="81">
        <v>0.808</v>
      </c>
      <c r="G241" s="81">
        <v>1.053</v>
      </c>
      <c r="H241" s="81">
        <v>0.978</v>
      </c>
      <c r="I241" s="81">
        <v>0.773</v>
      </c>
      <c r="J241" s="81">
        <v>0.568</v>
      </c>
      <c r="K241" s="81">
        <v>0.471</v>
      </c>
      <c r="L241" s="81">
        <v>0.487</v>
      </c>
      <c r="M241" s="81">
        <v>0.218</v>
      </c>
      <c r="N241" s="81">
        <v>0.205</v>
      </c>
      <c r="O241" s="81">
        <v>0.48</v>
      </c>
      <c r="P241" s="81">
        <v>0.425</v>
      </c>
      <c r="Q241" s="81">
        <v>0.495</v>
      </c>
      <c r="R241" s="81">
        <v>0.671</v>
      </c>
      <c r="S241" s="81">
        <v>0.879</v>
      </c>
      <c r="T241" s="81">
        <v>0.069</v>
      </c>
      <c r="U241" s="81">
        <v>0.326</v>
      </c>
      <c r="V241" s="81">
        <v>0.377</v>
      </c>
      <c r="W241" s="81">
        <v>0.415</v>
      </c>
      <c r="X241" s="81">
        <v>0.067</v>
      </c>
      <c r="Y241" s="81">
        <v>0.076</v>
      </c>
    </row>
    <row r="242" spans="1:25" ht="15">
      <c r="A242" s="79">
        <v>7050</v>
      </c>
      <c r="B242" s="81">
        <v>0.203</v>
      </c>
      <c r="C242" s="81">
        <v>0.467</v>
      </c>
      <c r="D242" s="81">
        <v>0.459</v>
      </c>
      <c r="E242" s="81">
        <v>0.56</v>
      </c>
      <c r="F242" s="81">
        <v>0.808</v>
      </c>
      <c r="G242" s="81">
        <v>1.055</v>
      </c>
      <c r="H242" s="81">
        <v>0.978</v>
      </c>
      <c r="I242" s="81">
        <v>0.77</v>
      </c>
      <c r="J242" s="81">
        <v>0.568</v>
      </c>
      <c r="K242" s="81">
        <v>0.47</v>
      </c>
      <c r="L242" s="81">
        <v>0.486</v>
      </c>
      <c r="M242" s="81">
        <v>0.216</v>
      </c>
      <c r="N242" s="81">
        <v>0.203</v>
      </c>
      <c r="O242" s="81">
        <v>0.479</v>
      </c>
      <c r="P242" s="81">
        <v>0.425</v>
      </c>
      <c r="Q242" s="81">
        <v>0.494</v>
      </c>
      <c r="R242" s="81">
        <v>0.67</v>
      </c>
      <c r="S242" s="81">
        <v>0.879</v>
      </c>
      <c r="T242" s="81">
        <v>0.069</v>
      </c>
      <c r="U242" s="81">
        <v>0.326</v>
      </c>
      <c r="V242" s="81">
        <v>0.373</v>
      </c>
      <c r="W242" s="81">
        <v>0.416</v>
      </c>
      <c r="X242" s="81">
        <v>0.067</v>
      </c>
      <c r="Y242" s="81">
        <v>0.077</v>
      </c>
    </row>
    <row r="243" spans="1:25" ht="15">
      <c r="A243" s="79">
        <v>7080</v>
      </c>
      <c r="B243" s="81">
        <v>0.202</v>
      </c>
      <c r="C243" s="81">
        <v>0.467</v>
      </c>
      <c r="D243" s="81">
        <v>0.464</v>
      </c>
      <c r="E243" s="81">
        <v>0.56</v>
      </c>
      <c r="F243" s="81">
        <v>0.809</v>
      </c>
      <c r="G243" s="81">
        <v>1.055</v>
      </c>
      <c r="H243" s="81">
        <v>0.977</v>
      </c>
      <c r="I243" s="81">
        <v>0.771</v>
      </c>
      <c r="J243" s="81">
        <v>0.567</v>
      </c>
      <c r="K243" s="81">
        <v>0.469</v>
      </c>
      <c r="L243" s="81">
        <v>0.484</v>
      </c>
      <c r="M243" s="81">
        <v>0.215</v>
      </c>
      <c r="N243" s="81">
        <v>0.202</v>
      </c>
      <c r="O243" s="81">
        <v>0.479</v>
      </c>
      <c r="P243" s="81">
        <v>0.424</v>
      </c>
      <c r="Q243" s="81">
        <v>0.494</v>
      </c>
      <c r="R243" s="81">
        <v>0.67</v>
      </c>
      <c r="S243" s="81">
        <v>0.88</v>
      </c>
      <c r="T243" s="81">
        <v>0.069</v>
      </c>
      <c r="U243" s="81">
        <v>0.326</v>
      </c>
      <c r="V243" s="81">
        <v>0.374</v>
      </c>
      <c r="W243" s="81">
        <v>0.417</v>
      </c>
      <c r="X243" s="81">
        <v>0.067</v>
      </c>
      <c r="Y243" s="81">
        <v>0.077</v>
      </c>
    </row>
    <row r="244" spans="1:25" ht="15">
      <c r="A244" s="79">
        <v>7110</v>
      </c>
      <c r="B244" s="81">
        <v>0.201</v>
      </c>
      <c r="C244" s="81">
        <v>0.465</v>
      </c>
      <c r="D244" s="81">
        <v>0.457</v>
      </c>
      <c r="E244" s="81">
        <v>0.557</v>
      </c>
      <c r="F244" s="81">
        <v>0.806</v>
      </c>
      <c r="G244" s="81">
        <v>1.053</v>
      </c>
      <c r="H244" s="81">
        <v>0.977</v>
      </c>
      <c r="I244" s="81">
        <v>0.77</v>
      </c>
      <c r="J244" s="81">
        <v>0.566</v>
      </c>
      <c r="K244" s="81">
        <v>0.468</v>
      </c>
      <c r="L244" s="81">
        <v>0.483</v>
      </c>
      <c r="M244" s="81">
        <v>0.213</v>
      </c>
      <c r="N244" s="81">
        <v>0.202</v>
      </c>
      <c r="O244" s="81">
        <v>0.477</v>
      </c>
      <c r="P244" s="81">
        <v>0.422</v>
      </c>
      <c r="Q244" s="81">
        <v>0.492</v>
      </c>
      <c r="R244" s="81">
        <v>0.668</v>
      </c>
      <c r="S244" s="81">
        <v>0.879</v>
      </c>
      <c r="T244" s="81">
        <v>0.069</v>
      </c>
      <c r="U244" s="81">
        <v>0.326</v>
      </c>
      <c r="V244" s="81">
        <v>0.373</v>
      </c>
      <c r="W244" s="81">
        <v>0.417</v>
      </c>
      <c r="X244" s="81">
        <v>0.067</v>
      </c>
      <c r="Y244" s="81">
        <v>0.076</v>
      </c>
    </row>
    <row r="245" spans="1:25" ht="15">
      <c r="A245" s="79">
        <v>7140</v>
      </c>
      <c r="B245" s="81">
        <v>0.2</v>
      </c>
      <c r="C245" s="81">
        <v>0.464</v>
      </c>
      <c r="D245" s="81">
        <v>0.459</v>
      </c>
      <c r="E245" s="81">
        <v>0.557</v>
      </c>
      <c r="F245" s="81">
        <v>0.806</v>
      </c>
      <c r="G245" s="81">
        <v>1.052</v>
      </c>
      <c r="H245" s="81">
        <v>0.976</v>
      </c>
      <c r="I245" s="81">
        <v>0.769</v>
      </c>
      <c r="J245" s="81">
        <v>0.565</v>
      </c>
      <c r="K245" s="81">
        <v>0.467</v>
      </c>
      <c r="L245" s="81">
        <v>0.483</v>
      </c>
      <c r="M245" s="81">
        <v>0.212</v>
      </c>
      <c r="N245" s="81">
        <v>0.2</v>
      </c>
      <c r="O245" s="81">
        <v>0.477</v>
      </c>
      <c r="P245" s="81">
        <v>0.421</v>
      </c>
      <c r="Q245" s="81">
        <v>0.491</v>
      </c>
      <c r="R245" s="81">
        <v>0.667</v>
      </c>
      <c r="S245" s="81">
        <v>0.877</v>
      </c>
      <c r="T245" s="81">
        <v>0.069</v>
      </c>
      <c r="U245" s="81">
        <v>0.326</v>
      </c>
      <c r="V245" s="81">
        <v>0.373</v>
      </c>
      <c r="W245" s="81">
        <v>0.417</v>
      </c>
      <c r="X245" s="81">
        <v>0.067</v>
      </c>
      <c r="Y245" s="81">
        <v>0.076</v>
      </c>
    </row>
    <row r="246" spans="1:25" ht="15">
      <c r="A246" s="79">
        <v>7170</v>
      </c>
      <c r="B246" s="81">
        <v>0.199</v>
      </c>
      <c r="C246" s="81">
        <v>0.464</v>
      </c>
      <c r="D246" s="81">
        <v>0.454</v>
      </c>
      <c r="E246" s="81">
        <v>0.557</v>
      </c>
      <c r="F246" s="81">
        <v>0.804</v>
      </c>
      <c r="G246" s="81">
        <v>1.05</v>
      </c>
      <c r="H246" s="81">
        <v>0.975</v>
      </c>
      <c r="I246" s="81">
        <v>0.768</v>
      </c>
      <c r="J246" s="81">
        <v>0.564</v>
      </c>
      <c r="K246" s="81">
        <v>0.466</v>
      </c>
      <c r="L246" s="81">
        <v>0.482</v>
      </c>
      <c r="M246" s="81">
        <v>0.211</v>
      </c>
      <c r="N246" s="81">
        <v>0.198</v>
      </c>
      <c r="O246" s="81">
        <v>0.475</v>
      </c>
      <c r="P246" s="81">
        <v>0.419</v>
      </c>
      <c r="Q246" s="81">
        <v>0.49</v>
      </c>
      <c r="R246" s="81">
        <v>0.665</v>
      </c>
      <c r="S246" s="81">
        <v>0.875</v>
      </c>
      <c r="T246" s="81">
        <v>0.069</v>
      </c>
      <c r="U246" s="81">
        <v>0.326</v>
      </c>
      <c r="V246" s="81">
        <v>0.373</v>
      </c>
      <c r="W246" s="81">
        <v>0.416</v>
      </c>
      <c r="X246" s="81">
        <v>0.068</v>
      </c>
      <c r="Y246" s="81">
        <v>0.076</v>
      </c>
    </row>
    <row r="247" spans="1:25" ht="15">
      <c r="A247" s="79">
        <v>7200</v>
      </c>
      <c r="B247" s="81">
        <v>0.198</v>
      </c>
      <c r="C247" s="81">
        <v>0.462</v>
      </c>
      <c r="D247" s="81">
        <v>0.457</v>
      </c>
      <c r="E247" s="81">
        <v>0.554</v>
      </c>
      <c r="F247" s="81">
        <v>0.803</v>
      </c>
      <c r="G247" s="81">
        <v>1.05</v>
      </c>
      <c r="H247" s="81">
        <v>0.975</v>
      </c>
      <c r="I247" s="81">
        <v>0.767</v>
      </c>
      <c r="J247" s="81">
        <v>0.563</v>
      </c>
      <c r="K247" s="81">
        <v>0.465</v>
      </c>
      <c r="L247" s="81">
        <v>0.48</v>
      </c>
      <c r="M247" s="81">
        <v>0.21</v>
      </c>
      <c r="N247" s="81">
        <v>0.197</v>
      </c>
      <c r="O247" s="81">
        <v>0.474</v>
      </c>
      <c r="P247" s="81">
        <v>0.418</v>
      </c>
      <c r="Q247" s="81">
        <v>0.489</v>
      </c>
      <c r="R247" s="81">
        <v>0.665</v>
      </c>
      <c r="S247" s="81">
        <v>0.877</v>
      </c>
      <c r="T247" s="81">
        <v>0.069</v>
      </c>
      <c r="U247" s="81">
        <v>0.326</v>
      </c>
      <c r="V247" s="81">
        <v>0.372</v>
      </c>
      <c r="W247" s="81">
        <v>0.416</v>
      </c>
      <c r="X247" s="81">
        <v>0.067</v>
      </c>
      <c r="Y247" s="81">
        <v>0.075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K20"/>
  <sheetViews>
    <sheetView workbookViewId="0" topLeftCell="A1">
      <selection activeCell="H17" sqref="H17"/>
    </sheetView>
  </sheetViews>
  <sheetFormatPr defaultColWidth="9.00390625" defaultRowHeight="15"/>
  <cols>
    <col min="1" max="1" width="17.421875" style="79" customWidth="1"/>
    <col min="2" max="2" width="9.421875" style="79" bestFit="1" customWidth="1"/>
    <col min="3" max="5" width="9.00390625" style="79" customWidth="1"/>
    <col min="6" max="6" width="24.8515625" style="79" customWidth="1"/>
    <col min="7" max="16384" width="9.00390625" style="79" customWidth="1"/>
  </cols>
  <sheetData>
    <row r="1" spans="1:11" ht="15">
      <c r="A1" s="123" t="s">
        <v>125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3" spans="1:3" ht="15">
      <c r="A3" s="79" t="s">
        <v>82</v>
      </c>
      <c r="B3" s="124" t="str">
        <f>'実験内容を入力するシート'!B12</f>
        <v>yy/mm/dd</v>
      </c>
      <c r="C3" s="124"/>
    </row>
    <row r="4" spans="1:3" ht="15">
      <c r="A4" s="88" t="s">
        <v>85</v>
      </c>
      <c r="B4" s="125" t="str">
        <f>'実験内容を入力するシート'!B13</f>
        <v>xxxx</v>
      </c>
      <c r="C4" s="125"/>
    </row>
    <row r="5" spans="1:3" ht="15">
      <c r="A5" s="88" t="s">
        <v>86</v>
      </c>
      <c r="B5" s="125" t="str">
        <f>'実験内容を入力するシート'!B14</f>
        <v>xxxx</v>
      </c>
      <c r="C5" s="125"/>
    </row>
    <row r="6" spans="1:3" ht="15">
      <c r="A6" s="88" t="s">
        <v>87</v>
      </c>
      <c r="B6" s="125" t="str">
        <f>'実験内容を入力するシート'!B15</f>
        <v>xxxx</v>
      </c>
      <c r="C6" s="125"/>
    </row>
    <row r="7" spans="1:3" ht="15">
      <c r="A7" s="79" t="s">
        <v>131</v>
      </c>
      <c r="B7" s="79" t="b">
        <f>AND('計算シート'!B3&gt;0.99,'計算シート'!C3&gt;0.99,'計算シート'!D3&gt;0.99,'計算シート'!B9&gt;0.99,'計算シート'!C9&gt;0.99,'計算シート'!D9&gt;0.99,'計算シート'!B16&gt;0.99,'計算シート'!C16&gt;0.99,'計算シート'!C16&gt;0.99,'計算シート'!D16&gt;0.99,'計算シート'!E16&gt;0.99,'計算シート'!J16&gt;0.99,'計算シート'!K16&gt;0.99,'計算シート'!L16&gt;0.99,'計算シート'!L16&gt;0.99,'計算シート'!M16&gt;0.99,'計算シート'!R16&gt;0.99,'計算シート'!S16&gt;0.99,'計算シート'!T16&gt;0.99,'計算シート'!U16&gt;0.99)</f>
        <v>1</v>
      </c>
      <c r="C7" s="82"/>
    </row>
    <row r="8" spans="1:2" ht="18.75">
      <c r="A8" s="79" t="s">
        <v>127</v>
      </c>
      <c r="B8" s="97" t="b">
        <f>AND('計算シート'!F5&lt;10)</f>
        <v>1</v>
      </c>
    </row>
    <row r="9" spans="1:2" ht="18.75">
      <c r="A9" s="79" t="s">
        <v>126</v>
      </c>
      <c r="B9" s="97" t="b">
        <f>AND('計算シート'!F11&lt;10)</f>
        <v>1</v>
      </c>
    </row>
    <row r="10" spans="1:2" ht="18.75">
      <c r="A10" s="79" t="s">
        <v>130</v>
      </c>
      <c r="B10" s="97" t="b">
        <f>AND(77000000&lt;'計算シート'!G11,'計算シート'!G11&lt;145000000)</f>
        <v>1</v>
      </c>
    </row>
    <row r="11" ht="18.75"/>
    <row r="12" spans="1:9" ht="18.75">
      <c r="A12" s="83" t="s">
        <v>83</v>
      </c>
      <c r="B12" s="83" t="s">
        <v>84</v>
      </c>
      <c r="C12" s="83" t="s">
        <v>44</v>
      </c>
      <c r="D12" s="83" t="s">
        <v>45</v>
      </c>
      <c r="E12" s="83" t="s">
        <v>46</v>
      </c>
      <c r="F12" s="83" t="s">
        <v>118</v>
      </c>
      <c r="G12" s="83" t="s">
        <v>47</v>
      </c>
      <c r="H12" s="83" t="s">
        <v>81</v>
      </c>
      <c r="I12" s="84" t="s">
        <v>119</v>
      </c>
    </row>
    <row r="13" spans="1:9" ht="15">
      <c r="A13" s="83" t="str">
        <f>'実験内容を入力するシート'!C19</f>
        <v>sample 1</v>
      </c>
      <c r="B13" s="85">
        <f>'計算シート'!B19</f>
        <v>0.00024694453593326324</v>
      </c>
      <c r="C13" s="85">
        <f>'計算シート'!C19</f>
        <v>0.00023416451821605912</v>
      </c>
      <c r="D13" s="85">
        <f>'計算シート'!D19</f>
        <v>0.000224330315575008</v>
      </c>
      <c r="E13" s="85">
        <f>'計算シート'!E19</f>
        <v>0.0002156452948060158</v>
      </c>
      <c r="F13" s="86">
        <f>'計算シート'!F19</f>
        <v>0.00023027116613258652</v>
      </c>
      <c r="G13" s="83">
        <f>'計算シート'!G19</f>
        <v>5.84</v>
      </c>
      <c r="H13" s="83" t="str">
        <f>'計算シート'!D13</f>
        <v>F</v>
      </c>
      <c r="I13" s="83" t="str">
        <f>IF('データ処理シート(補正値)'!G90*0.8&gt;'データ処理シート(補正値)'!G150,"－",'計算シート'!E13)</f>
        <v>5倍</v>
      </c>
    </row>
    <row r="14" spans="1:9" ht="15">
      <c r="A14" s="83" t="str">
        <f>'実験内容を入力するシート'!C20</f>
        <v>sample 2</v>
      </c>
      <c r="B14" s="85">
        <f>'計算シート'!J19</f>
        <v>0.0002080178863226988</v>
      </c>
      <c r="C14" s="85">
        <f>'計算シート'!K19</f>
        <v>0.0001999073070854194</v>
      </c>
      <c r="D14" s="85">
        <f>'計算シート'!L19</f>
        <v>0.00022730518508452802</v>
      </c>
      <c r="E14" s="85">
        <f>'計算シート'!M19</f>
        <v>0.00022423233963130059</v>
      </c>
      <c r="F14" s="86">
        <f>'計算シート'!N19</f>
        <v>0.00021486567953098672</v>
      </c>
      <c r="G14" s="83">
        <f>'計算シート'!O19</f>
        <v>6.09</v>
      </c>
      <c r="H14" s="83" t="str">
        <f>'計算シート'!L13</f>
        <v>F</v>
      </c>
      <c r="I14" s="83" t="str">
        <f>IF('データ処理シート(補正値)'!H91*0.8&gt;'データ処理シート(補正値)'!H151,"－",'計算シート'!M13)</f>
        <v>5倍</v>
      </c>
    </row>
    <row r="15" spans="1:9" ht="15">
      <c r="A15" s="83" t="str">
        <f>'実験内容を入力するシート'!C21</f>
        <v>sample 3</v>
      </c>
      <c r="B15" s="85">
        <f>'計算シート'!R19</f>
        <v>0.00014816497187016827</v>
      </c>
      <c r="C15" s="85">
        <f>'計算シート'!S19</f>
        <v>0.00014697393172084688</v>
      </c>
      <c r="D15" s="85">
        <f>'計算シート'!T19</f>
        <v>0.00015536959263655215</v>
      </c>
      <c r="E15" s="85">
        <f>'計算シート'!U19</f>
        <v>0.00017442565752624802</v>
      </c>
      <c r="F15" s="86">
        <f>'計算シート'!V19</f>
        <v>0.00015623353843845385</v>
      </c>
      <c r="G15" s="83">
        <f>'計算シート'!W19</f>
        <v>8.12</v>
      </c>
      <c r="H15" s="83" t="str">
        <f>'計算シート'!T13</f>
        <v>F</v>
      </c>
      <c r="I15" s="83" t="str">
        <f>IF('データ処理シート(補正値)'!S92*0.8&gt;'データ処理シート(補正値)'!S152,"－",'計算シート'!U13)</f>
        <v>5倍</v>
      </c>
    </row>
    <row r="16" ht="18.75"/>
    <row r="17" ht="18.75">
      <c r="F17" s="83" t="s">
        <v>132</v>
      </c>
    </row>
    <row r="18" ht="18.75">
      <c r="F18" s="87">
        <f>IF(F13&lt;0.01,F13*1000000,"")</f>
        <v>230.27116613258653</v>
      </c>
    </row>
    <row r="19" ht="15">
      <c r="F19" s="87">
        <f aca="true" t="shared" si="0" ref="F19:F20">IF(F14&lt;0.01,F14*1000000,"")</f>
        <v>214.8656795309867</v>
      </c>
    </row>
    <row r="20" ht="15">
      <c r="F20" s="87">
        <f t="shared" si="0"/>
        <v>156.23353843845385</v>
      </c>
    </row>
  </sheetData>
  <mergeCells count="5">
    <mergeCell ref="B3:C3"/>
    <mergeCell ref="B4:C4"/>
    <mergeCell ref="B5:C5"/>
    <mergeCell ref="B6:C6"/>
    <mergeCell ref="A1:K1"/>
  </mergeCells>
  <printOptions/>
  <pageMargins left="0" right="0" top="0" bottom="0" header="0.31496062992125984" footer="0.31496062992125984"/>
  <pageSetup fitToHeight="1" fitToWidth="1" horizontalDpi="600" verticalDpi="600" orientation="portrait" paperSize="9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F37" sqref="F37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S250"/>
  <sheetViews>
    <sheetView zoomScale="85" zoomScaleNormal="85" workbookViewId="0" topLeftCell="A1">
      <selection activeCell="C7" sqref="C7"/>
    </sheetView>
  </sheetViews>
  <sheetFormatPr defaultColWidth="9.00390625" defaultRowHeight="15"/>
  <cols>
    <col min="1" max="1" width="9.00390625" style="99" customWidth="1"/>
    <col min="2" max="19" width="9.00390625" style="98" customWidth="1"/>
    <col min="20" max="16384" width="9.00390625" style="99" customWidth="1"/>
  </cols>
  <sheetData>
    <row r="1" spans="1:5" ht="22.5" customHeight="1">
      <c r="A1" s="126" t="s">
        <v>88</v>
      </c>
      <c r="B1" s="126"/>
      <c r="C1" s="126"/>
      <c r="D1" s="126"/>
      <c r="E1" s="126"/>
    </row>
    <row r="2" spans="1:5" ht="24.75" customHeight="1">
      <c r="A2" s="126" t="s">
        <v>89</v>
      </c>
      <c r="B2" s="126"/>
      <c r="C2" s="126"/>
      <c r="D2" s="126"/>
      <c r="E2" s="126"/>
    </row>
    <row r="3" ht="18.75"/>
    <row r="4" ht="18.75"/>
    <row r="5" ht="18.75"/>
    <row r="6" ht="18.75"/>
    <row r="8" ht="15">
      <c r="A8" s="99" t="s">
        <v>0</v>
      </c>
    </row>
    <row r="9" spans="2:19" ht="13.5" customHeight="1">
      <c r="B9" s="98" t="s">
        <v>1</v>
      </c>
      <c r="C9" s="98" t="s">
        <v>2</v>
      </c>
      <c r="D9" s="98" t="s">
        <v>3</v>
      </c>
      <c r="E9" s="98" t="s">
        <v>4</v>
      </c>
      <c r="F9" s="98" t="s">
        <v>5</v>
      </c>
      <c r="G9" s="98" t="s">
        <v>6</v>
      </c>
      <c r="H9" s="98" t="s">
        <v>7</v>
      </c>
      <c r="I9" s="98" t="s">
        <v>8</v>
      </c>
      <c r="J9" s="98" t="s">
        <v>9</v>
      </c>
      <c r="K9" s="98" t="s">
        <v>10</v>
      </c>
      <c r="L9" s="98" t="s">
        <v>11</v>
      </c>
      <c r="M9" s="98" t="s">
        <v>12</v>
      </c>
      <c r="N9" s="98" t="s">
        <v>13</v>
      </c>
      <c r="O9" s="98" t="s">
        <v>14</v>
      </c>
      <c r="P9" s="98" t="s">
        <v>15</v>
      </c>
      <c r="Q9" s="98" t="s">
        <v>16</v>
      </c>
      <c r="R9" s="98" t="s">
        <v>17</v>
      </c>
      <c r="S9" s="98" t="s">
        <v>18</v>
      </c>
    </row>
    <row r="10" spans="1:19" ht="15">
      <c r="A10" s="99">
        <v>0</v>
      </c>
      <c r="B10" s="98">
        <f>'測定データ貼り付け用シート'!B7-'測定データ貼り付け用シート'!Y7</f>
        <v>0.7130000000000001</v>
      </c>
      <c r="C10" s="98">
        <f>'測定データ貼り付け用シート'!C7-'測定データ貼り付け用シート'!X7</f>
        <v>0.778</v>
      </c>
      <c r="D10" s="98">
        <f>'測定データ貼り付け用シート'!D7-(('測定データ貼り付け用シート'!W7-'測定データ貼り付け用シート'!Y7)*0.2+'測定データ貼り付け用シート'!Y7)</f>
        <v>0.7674000000000001</v>
      </c>
      <c r="E10" s="98">
        <f>'測定データ貼り付け用シート'!E7-(('測定データ貼り付け用シート'!W7-'測定データ貼り付け用シート'!Y7)*0.3+'測定データ貼り付け用シート'!Y7)</f>
        <v>0.7766</v>
      </c>
      <c r="F10" s="98">
        <f>'測定データ貼り付け用シート'!F7-(('測定データ貼り付け用シート'!W7-'測定データ貼り付け用シート'!Y7)*0.6+'測定データ貼り付け用シート'!Y7)</f>
        <v>0.8002</v>
      </c>
      <c r="G10" s="98">
        <f>'測定データ貼り付け用シート'!G7-('測定データ貼り付け用シート'!W7*1)</f>
        <v>0.8300000000000001</v>
      </c>
      <c r="H10" s="98">
        <f>'測定データ貼り付け用シート'!H7-('測定データ貼り付け用シート'!V7*1)</f>
        <v>0.842</v>
      </c>
      <c r="I10" s="98">
        <f>'測定データ貼り付け用シート'!I7-(('測定データ貼り付け用シート'!V7-'測定データ貼り付け用シート'!Y7)*0.6+'測定データ貼り付け用シート'!Y7)</f>
        <v>0.8208000000000001</v>
      </c>
      <c r="J10" s="98">
        <f>'測定データ貼り付け用シート'!J7-(('測定データ貼り付け用シート'!V7-'測定データ貼り付け用シート'!Y7)*0.3+'測定データ貼り付け用シート'!Y7)</f>
        <v>0.7898999999999999</v>
      </c>
      <c r="K10" s="98">
        <f>'測定データ貼り付け用シート'!K7-(('測定データ貼り付け用シート'!V7-'測定データ貼り付け用シート'!Y7)*0.2+'測定データ貼り付け用シート'!Y7)</f>
        <v>0.7846000000000001</v>
      </c>
      <c r="L10" s="98">
        <f>'測定データ貼り付け用シート'!L7-'測定データ貼り付け用シート'!X7</f>
        <v>0.7889999999999999</v>
      </c>
      <c r="M10" s="98">
        <f>'測定データ貼り付け用シート'!M7-'測定データ貼り付け用シート'!Y7</f>
        <v>0.7190000000000001</v>
      </c>
      <c r="N10" s="98">
        <f>'測定データ貼り付け用シート'!N7-'測定データ貼り付け用シート'!Y7</f>
        <v>0.6990000000000001</v>
      </c>
      <c r="O10" s="98">
        <f>'測定データ貼り付け用シート'!O7-'測定データ貼り付け用シート'!X7</f>
        <v>0.774</v>
      </c>
      <c r="P10" s="98">
        <f>'測定データ貼り付け用シート'!P7-(('測定データ貼り付け用シート'!U7-'測定データ貼り付け用シート'!Y7)*0.2+'測定データ貼り付け用シート'!Y7)</f>
        <v>0.7738</v>
      </c>
      <c r="Q10" s="98">
        <f>'測定データ貼り付け用シート'!Q7-(('測定データ貼り付け用シート'!U7-'測定データ貼り付け用シート'!Y7)*0.3+'測定データ貼り付け用シート'!Y7)</f>
        <v>0.7852000000000001</v>
      </c>
      <c r="R10" s="98">
        <f>'測定データ貼り付け用シート'!R7-(('測定データ貼り付け用シート'!U7-'測定データ貼り付け用シート'!Y7)*0.6+'測定データ貼り付け用シート'!Y7)</f>
        <v>0.7894000000000001</v>
      </c>
      <c r="S10" s="98">
        <f>'測定データ貼り付け用シート'!S7-('測定データ貼り付け用シート'!U7*1)</f>
        <v>0.833</v>
      </c>
    </row>
    <row r="11" spans="1:19" ht="15">
      <c r="A11" s="99">
        <v>30</v>
      </c>
      <c r="B11" s="98">
        <f>'測定データ貼り付け用シート'!B8-'測定データ貼り付け用シート'!Y8</f>
        <v>0.7110000000000001</v>
      </c>
      <c r="C11" s="98">
        <f>'測定データ貼り付け用シート'!C8-'測定データ貼り付け用シート'!X8</f>
        <v>0.771</v>
      </c>
      <c r="D11" s="98">
        <f>'測定データ貼り付け用シート'!D8-(('測定データ貼り付け用シート'!W8-'測定データ貼り付け用シート'!Y8)*0.2+'測定データ貼り付け用シート'!Y8)</f>
        <v>0.768</v>
      </c>
      <c r="E11" s="98">
        <f>'測定データ貼り付け用シート'!E8-(('測定データ貼り付け用シート'!W8-'測定データ貼り付け用シート'!Y8)*0.3+'測定データ貼り付け用シート'!Y8)</f>
        <v>0.774</v>
      </c>
      <c r="F11" s="98">
        <f>'測定データ貼り付け用シート'!F8-(('測定データ貼り付け用シート'!W8-'測定データ貼り付け用シート'!Y8)*0.6+'測定データ貼り付け用シート'!Y8)</f>
        <v>0.7990000000000002</v>
      </c>
      <c r="G11" s="98">
        <f>'測定データ貼り付け用シート'!G8-('測定データ貼り付け用シート'!W8*1)</f>
        <v>0.829</v>
      </c>
      <c r="H11" s="98">
        <f>'測定データ貼り付け用シート'!H8-('測定データ貼り付け用シート'!V8*1)</f>
        <v>0.8420000000000001</v>
      </c>
      <c r="I11" s="98">
        <f>'測定データ貼り付け用シート'!I8-(('測定データ貼り付け用シート'!V8-'測定データ貼り付け用シート'!Y8)*0.6+'測定データ貼り付け用シート'!Y8)</f>
        <v>0.8211999999999999</v>
      </c>
      <c r="J11" s="98">
        <f>'測定データ貼り付け用シート'!J8-(('測定データ貼り付け用シート'!V8-'測定データ貼り付け用シート'!Y8)*0.3+'測定データ貼り付け用シート'!Y8)</f>
        <v>0.7896</v>
      </c>
      <c r="K11" s="98">
        <f>'測定データ貼り付け用シート'!K8-(('測定データ貼り付け用シート'!V8-'測定データ貼り付け用シート'!Y8)*0.2+'測定データ貼り付け用シート'!Y8)</f>
        <v>0.7824</v>
      </c>
      <c r="L11" s="98">
        <f>'測定データ貼り付け用シート'!L8-'測定データ貼り付け用シート'!X8</f>
        <v>0.787</v>
      </c>
      <c r="M11" s="98">
        <f>'測定データ貼り付け用シート'!M8-'測定データ貼り付け用シート'!Y8</f>
        <v>0.7230000000000001</v>
      </c>
      <c r="N11" s="98">
        <f>'測定データ貼り付け用シート'!N8-'測定データ貼り付け用シート'!Y8</f>
        <v>0.6980000000000001</v>
      </c>
      <c r="O11" s="98">
        <f>'測定データ貼り付け用シート'!O8-'測定データ貼り付け用シート'!X8</f>
        <v>0.774</v>
      </c>
      <c r="P11" s="98">
        <f>'測定データ貼り付け用シート'!P8-(('測定データ貼り付け用シート'!U8-'測定データ貼り付け用シート'!Y8)*0.2+'測定データ貼り付け用シート'!Y8)</f>
        <v>0.7778</v>
      </c>
      <c r="Q11" s="98">
        <f>'測定データ貼り付け用シート'!Q8-(('測定データ貼り付け用シート'!U8-'測定データ貼り付け用シート'!Y8)*0.3+'測定データ貼り付け用シート'!Y8)</f>
        <v>0.7902</v>
      </c>
      <c r="R11" s="98">
        <f>'測定データ貼り付け用シート'!R8-(('測定データ貼り付け用シート'!U8-'測定データ貼り付け用シート'!Y8)*0.6+'測定データ貼り付け用シート'!Y8)</f>
        <v>0.7894000000000001</v>
      </c>
      <c r="S11" s="98">
        <f>'測定データ貼り付け用シート'!S8-('測定データ貼り付け用シート'!U8*1)</f>
        <v>0.8340000000000001</v>
      </c>
    </row>
    <row r="12" spans="1:19" ht="15">
      <c r="A12" s="99">
        <v>60</v>
      </c>
      <c r="B12" s="98">
        <f>'測定データ貼り付け用シート'!B9-'測定データ貼り付け用シート'!Y9</f>
        <v>0.7070000000000001</v>
      </c>
      <c r="C12" s="98">
        <f>'測定データ貼り付け用シート'!C9-'測定データ貼り付け用シート'!X9</f>
        <v>0.766</v>
      </c>
      <c r="D12" s="98">
        <f>'測定データ貼り付け用シート'!D9-(('測定データ貼り付け用シート'!W9-'測定データ貼り付け用シート'!Y9)*0.2+'測定データ貼り付け用シート'!Y9)</f>
        <v>0.7678</v>
      </c>
      <c r="E12" s="98">
        <f>'測定データ貼り付け用シート'!E9-(('測定データ貼り付け用シート'!W9-'測定データ貼り付け用シート'!Y9)*0.3+'測定データ貼り付け用シート'!Y9)</f>
        <v>0.7666999999999999</v>
      </c>
      <c r="F12" s="98">
        <f>'測定データ貼り付け用シート'!F9-(('測定データ貼り付け用シート'!W9-'測定データ貼り付け用シート'!Y9)*0.6+'測定データ貼り付け用シート'!Y9)</f>
        <v>0.7974</v>
      </c>
      <c r="G12" s="98">
        <f>'測定データ貼り付け用シート'!G9-('測定データ貼り付け用シート'!W9*1)</f>
        <v>0.8320000000000001</v>
      </c>
      <c r="H12" s="98">
        <f>'測定データ貼り付け用シート'!H9-('測定データ貼り付け用シート'!V9*1)</f>
        <v>0.8430000000000001</v>
      </c>
      <c r="I12" s="98">
        <f>'測定データ貼り付け用シート'!I9-(('測定データ貼り付け用シート'!V9-'測定データ貼り付け用シート'!Y9)*0.6+'測定データ貼り付け用シート'!Y9)</f>
        <v>0.8156000000000001</v>
      </c>
      <c r="J12" s="98">
        <f>'測定データ貼り付け用シート'!J9-(('測定データ貼り付け用シート'!V9-'測定データ貼り付け用シート'!Y9)*0.3+'測定データ貼り付け用シート'!Y9)</f>
        <v>0.7833</v>
      </c>
      <c r="K12" s="98">
        <f>'測定データ貼り付け用シート'!K9-(('測定データ貼り付け用シート'!V9-'測定データ貼り付け用シート'!Y9)*0.2+'測定データ貼り付け用シート'!Y9)</f>
        <v>0.7752</v>
      </c>
      <c r="L12" s="98">
        <f>'測定データ貼り付け用シート'!L9-'測定データ貼り付け用シート'!X9</f>
        <v>0.786</v>
      </c>
      <c r="M12" s="98">
        <f>'測定データ貼り付け用シート'!M9-'測定データ貼り付け用シート'!Y9</f>
        <v>0.7220000000000001</v>
      </c>
      <c r="N12" s="98">
        <f>'測定データ貼り付け用シート'!N9-'測定データ貼り付け用シート'!Y9</f>
        <v>0.6980000000000001</v>
      </c>
      <c r="O12" s="98">
        <f>'測定データ貼り付け用シート'!O9-'測定データ貼り付け用シート'!X9</f>
        <v>0.772</v>
      </c>
      <c r="P12" s="98">
        <f>'測定データ貼り付け用シート'!P9-(('測定データ貼り付け用シート'!U9-'測定データ貼り付け用シート'!Y9)*0.2+'測定データ貼り付け用シート'!Y9)</f>
        <v>0.7808</v>
      </c>
      <c r="Q12" s="98">
        <f>'測定データ貼り付け用シート'!Q9-(('測定データ貼り付け用シート'!U9-'測定データ貼り付け用シート'!Y9)*0.3+'測定データ貼り付け用シート'!Y9)</f>
        <v>0.7822</v>
      </c>
      <c r="R12" s="98">
        <f>'測定データ貼り付け用シート'!R9-(('測定データ貼り付け用シート'!U9-'測定データ貼り付け用シート'!Y9)*0.6+'測定データ貼り付け用シート'!Y9)</f>
        <v>0.7834000000000001</v>
      </c>
      <c r="S12" s="98">
        <f>'測定データ貼り付け用シート'!S9-('測定データ貼り付け用シート'!U9*1)</f>
        <v>0.831</v>
      </c>
    </row>
    <row r="13" spans="1:19" ht="15">
      <c r="A13" s="99">
        <v>90</v>
      </c>
      <c r="B13" s="98">
        <f>'測定データ貼り付け用シート'!B10-'測定データ貼り付け用シート'!Y10</f>
        <v>0.7080000000000001</v>
      </c>
      <c r="C13" s="98">
        <f>'測定データ貼り付け用シート'!C10-'測定データ貼り付け用シート'!X10</f>
        <v>0.763</v>
      </c>
      <c r="D13" s="98">
        <f>'測定データ貼り付け用シート'!D10-(('測定データ貼り付け用シート'!W10-'測定データ貼り付け用シート'!Y10)*0.2+'測定データ貼り付け用シート'!Y10)</f>
        <v>0.7668</v>
      </c>
      <c r="E13" s="98">
        <f>'測定データ貼り付け用シート'!E10-(('測定データ貼り付け用シート'!W10-'測定データ貼り付け用シート'!Y10)*0.3+'測定データ貼り付け用シート'!Y10)</f>
        <v>0.7636999999999999</v>
      </c>
      <c r="F13" s="98">
        <f>'測定データ貼り付け用シート'!F10-(('測定データ貼り付け用シート'!W10-'測定データ貼り付け用シート'!Y10)*0.6+'測定データ貼り付け用シート'!Y10)</f>
        <v>0.8004000000000001</v>
      </c>
      <c r="G13" s="98">
        <f>'測定データ貼り付け用シート'!G10-('測定データ貼り付け用シート'!W10*1)</f>
        <v>0.8330000000000002</v>
      </c>
      <c r="H13" s="98">
        <f>'測定データ貼り付け用シート'!H10-('測定データ貼り付け用シート'!V10*1)</f>
        <v>0.841</v>
      </c>
      <c r="I13" s="98">
        <f>'測定データ貼り付け用シート'!I10-(('測定データ貼り付け用シート'!V10-'測定データ貼り付け用シート'!Y10)*0.6+'測定データ貼り付け用シート'!Y10)</f>
        <v>0.8151999999999999</v>
      </c>
      <c r="J13" s="98">
        <f>'測定データ貼り付け用シート'!J10-(('測定データ貼り付け用シート'!V10-'測定データ貼り付け用シート'!Y10)*0.3+'測定データ貼り付け用シート'!Y10)</f>
        <v>0.7826</v>
      </c>
      <c r="K13" s="98">
        <f>'測定データ貼り付け用シート'!K10-(('測定データ貼り付け用シート'!V10-'測定データ貼り付け用シート'!Y10)*0.2+'測定データ貼り付け用シート'!Y10)</f>
        <v>0.7734000000000001</v>
      </c>
      <c r="L13" s="98">
        <f>'測定データ貼り付け用シート'!L10-'測定データ貼り付け用シート'!X10</f>
        <v>0.784</v>
      </c>
      <c r="M13" s="98">
        <f>'測定データ貼り付け用シート'!M10-'測定データ貼り付け用シート'!Y10</f>
        <v>0.7230000000000001</v>
      </c>
      <c r="N13" s="98">
        <f>'測定データ貼り付け用シート'!N10-'測定データ貼り付け用シート'!Y10</f>
        <v>0.6990000000000001</v>
      </c>
      <c r="O13" s="98">
        <f>'測定データ貼り付け用シート'!O10-'測定データ貼り付け用シート'!X10</f>
        <v>0.775</v>
      </c>
      <c r="P13" s="98">
        <f>'測定データ貼り付け用シート'!P10-(('測定データ貼り付け用シート'!U10-'測定データ貼り付け用シート'!Y10)*0.2+'測定データ貼り付け用シート'!Y10)</f>
        <v>0.7738</v>
      </c>
      <c r="Q13" s="98">
        <f>'測定データ貼り付け用シート'!Q10-(('測定データ貼り付け用シート'!U10-'測定データ貼り付け用シート'!Y10)*0.3+'測定データ貼り付け用シート'!Y10)</f>
        <v>0.7792000000000001</v>
      </c>
      <c r="R13" s="98">
        <f>'測定データ貼り付け用シート'!R10-(('測定データ貼り付け用シート'!U10-'測定データ貼り付け用シート'!Y10)*0.6+'測定データ貼り付け用シート'!Y10)</f>
        <v>0.7824</v>
      </c>
      <c r="S13" s="98">
        <f>'測定データ貼り付け用シート'!S10-('測定データ貼り付け用シート'!U10*1)</f>
        <v>0.831</v>
      </c>
    </row>
    <row r="14" spans="1:19" ht="15">
      <c r="A14" s="99">
        <v>120</v>
      </c>
      <c r="B14" s="98">
        <f>'測定データ貼り付け用シート'!B11-'測定データ貼り付け用シート'!Y11</f>
        <v>0.7070000000000001</v>
      </c>
      <c r="C14" s="98">
        <f>'測定データ貼り付け用シート'!C11-'測定データ貼り付け用シート'!X11</f>
        <v>0.761</v>
      </c>
      <c r="D14" s="98">
        <f>'測定データ貼り付け用シート'!D11-(('測定データ貼り付け用シート'!W11-'測定データ貼り付け用シート'!Y11)*0.2+'測定データ貼り付け用シート'!Y11)</f>
        <v>0.7646000000000001</v>
      </c>
      <c r="E14" s="98">
        <f>'測定データ貼り付け用シート'!E11-(('測定データ貼り付け用シート'!W11-'測定データ貼り付け用シート'!Y11)*0.3+'測定データ貼り付け用シート'!Y11)</f>
        <v>0.7654</v>
      </c>
      <c r="F14" s="98">
        <f>'測定データ貼り付け用シート'!F11-(('測定データ貼り付け用シート'!W11-'測定データ貼り付け用シート'!Y11)*0.6+'測定データ貼り付け用シート'!Y11)</f>
        <v>0.8008</v>
      </c>
      <c r="G14" s="98">
        <f>'測定データ貼り付け用シート'!G11-('測定データ貼り付け用シート'!W11*1)</f>
        <v>0.8339999999999999</v>
      </c>
      <c r="H14" s="98">
        <f>'測定データ貼り付け用シート'!H11-('測定データ貼り付け用シート'!V11*1)</f>
        <v>0.8310000000000001</v>
      </c>
      <c r="I14" s="98">
        <f>'測定データ貼り付け用シート'!I11-(('測定データ貼り付け用シート'!V11-'測定データ貼り付け用シート'!Y11)*0.6+'測定データ貼り付け用シート'!Y11)</f>
        <v>0.8068000000000001</v>
      </c>
      <c r="J14" s="98">
        <f>'測定データ貼り付け用シート'!J11-(('測定データ貼り付け用シート'!V11-'測定データ貼り付け用シート'!Y11)*0.3+'測定データ貼り付け用シート'!Y11)</f>
        <v>0.7818999999999999</v>
      </c>
      <c r="K14" s="98">
        <f>'測定データ貼り付け用シート'!K11-(('測定データ貼り付け用シート'!V11-'測定データ貼り付け用シート'!Y11)*0.2+'測定データ貼り付け用シート'!Y11)</f>
        <v>0.7716000000000001</v>
      </c>
      <c r="L14" s="98">
        <f>'測定データ貼り付け用シート'!L11-'測定データ貼り付け用シート'!X11</f>
        <v>0.781</v>
      </c>
      <c r="M14" s="98">
        <f>'測定データ貼り付け用シート'!M11-'測定データ貼り付け用シート'!Y11</f>
        <v>0.7230000000000001</v>
      </c>
      <c r="N14" s="98">
        <f>'測定データ貼り付け用シート'!N11-'測定データ貼り付け用シート'!Y11</f>
        <v>0.7000000000000001</v>
      </c>
      <c r="O14" s="98">
        <f>'測定データ貼り付け用シート'!O11-'測定データ貼り付け用シート'!X11</f>
        <v>0.772</v>
      </c>
      <c r="P14" s="98">
        <f>'測定データ貼り付け用シート'!P11-(('測定データ貼り付け用シート'!U11-'測定データ貼り付け用シート'!Y11)*0.2+'測定データ貼り付け用シート'!Y11)</f>
        <v>0.7708</v>
      </c>
      <c r="Q14" s="98">
        <f>'測定データ貼り付け用シート'!Q11-(('測定データ貼り付け用シート'!U11-'測定データ貼り付け用シート'!Y11)*0.3+'測定データ貼り付け用シート'!Y11)</f>
        <v>0.7792000000000001</v>
      </c>
      <c r="R14" s="98">
        <f>'測定データ貼り付け用シート'!R11-(('測定データ貼り付け用シート'!U11-'測定データ貼り付け用シート'!Y11)*0.6+'測定データ貼り付け用シート'!Y11)</f>
        <v>0.7794000000000001</v>
      </c>
      <c r="S14" s="98">
        <f>'測定データ貼り付け用シート'!S11-('測定データ貼り付け用シート'!U11*1)</f>
        <v>0.8320000000000001</v>
      </c>
    </row>
    <row r="15" spans="1:19" ht="15">
      <c r="A15" s="99">
        <v>150</v>
      </c>
      <c r="B15" s="98">
        <f>'測定データ貼り付け用シート'!B12-'測定データ貼り付け用シート'!Y12</f>
        <v>0.7090000000000001</v>
      </c>
      <c r="C15" s="98">
        <f>'測定データ貼り付け用シート'!C12-'測定データ貼り付け用シート'!X12</f>
        <v>0.761</v>
      </c>
      <c r="D15" s="98">
        <f>'測定データ貼り付け用シート'!D12-(('測定データ貼り付け用シート'!W12-'測定データ貼り付け用シート'!Y12)*0.2+'測定データ貼り付け用シート'!Y12)</f>
        <v>0.761</v>
      </c>
      <c r="E15" s="98">
        <f>'測定データ貼り付け用シート'!E12-(('測定データ貼り付け用シート'!W12-'測定データ貼り付け用シート'!Y12)*0.3+'測定データ貼り付け用シート'!Y12)</f>
        <v>0.7629999999999999</v>
      </c>
      <c r="F15" s="98">
        <f>'測定データ貼り付け用シート'!F12-(('測定データ貼り付け用シート'!W12-'測定データ貼り付け用シート'!Y12)*0.6+'測定データ貼り付け用シート'!Y12)</f>
        <v>0.7989999999999999</v>
      </c>
      <c r="G15" s="98">
        <f>'測定データ貼り付け用シート'!G12-('測定データ貼り付け用シート'!W12*1)</f>
        <v>0.8320000000000001</v>
      </c>
      <c r="H15" s="98">
        <f>'測定データ貼り付け用シート'!H12-('測定データ貼り付け用シート'!V12*1)</f>
        <v>0.832</v>
      </c>
      <c r="I15" s="98">
        <f>'測定データ貼り付け用シート'!I12-(('測定データ貼り付け用シート'!V12-'測定データ貼り付け用シート'!Y12)*0.6+'測定データ貼り付け用シート'!Y12)</f>
        <v>0.8084</v>
      </c>
      <c r="J15" s="98">
        <f>'測定データ貼り付け用シート'!J12-(('測定データ貼り付け用シート'!V12-'測定データ貼り付け用シート'!Y12)*0.3+'測定データ貼り付け用シート'!Y12)</f>
        <v>0.7811999999999999</v>
      </c>
      <c r="K15" s="98">
        <f>'測定データ貼り付け用シート'!K12-(('測定データ貼り付け用シート'!V12-'測定データ貼り付け用シート'!Y12)*0.2+'測定データ貼り付け用シート'!Y12)</f>
        <v>0.7708</v>
      </c>
      <c r="L15" s="98">
        <f>'測定データ貼り付け用シート'!L12-'測定データ貼り付け用シート'!X12</f>
        <v>0.78</v>
      </c>
      <c r="M15" s="98">
        <f>'測定データ貼り付け用シート'!M12-'測定データ貼り付け用シート'!Y12</f>
        <v>0.7210000000000001</v>
      </c>
      <c r="N15" s="98">
        <f>'測定データ貼り付け用シート'!N12-'測定データ貼り付け用シート'!Y12</f>
        <v>0.6980000000000001</v>
      </c>
      <c r="O15" s="98">
        <f>'測定データ貼り付け用シート'!O12-'測定データ貼り付け用シート'!X12</f>
        <v>0.771</v>
      </c>
      <c r="P15" s="98">
        <f>'測定データ貼り付け用シート'!P12-(('測定データ貼り付け用シート'!U12-'測定データ貼り付け用シート'!Y12)*0.2+'測定データ貼り付け用シート'!Y12)</f>
        <v>0.7682</v>
      </c>
      <c r="Q15" s="98">
        <f>'測定データ貼り付け用シート'!Q12-(('測定データ貼り付け用シート'!U12-'測定データ貼り付け用シート'!Y12)*0.3+'測定データ貼り付け用シート'!Y12)</f>
        <v>0.7778</v>
      </c>
      <c r="R15" s="98">
        <f>'測定データ貼り付け用シート'!R12-(('測定データ貼り付け用シート'!U12-'測定データ貼り付け用シート'!Y12)*0.6+'測定データ貼り付け用シート'!Y12)</f>
        <v>0.7816000000000001</v>
      </c>
      <c r="S15" s="98">
        <f>'測定データ貼り付け用シート'!S12-('測定データ貼り付け用シート'!U12*1)</f>
        <v>0.833</v>
      </c>
    </row>
    <row r="16" spans="1:19" ht="15">
      <c r="A16" s="99">
        <v>180</v>
      </c>
      <c r="B16" s="98">
        <f>'測定データ貼り付け用シート'!B13-'測定データ貼り付け用シート'!Y13</f>
        <v>0.7000000000000001</v>
      </c>
      <c r="C16" s="98">
        <f>'測定データ貼り付け用シート'!C13-'測定データ貼り付け用シート'!X13</f>
        <v>0.761</v>
      </c>
      <c r="D16" s="98">
        <f>'測定データ貼り付け用シート'!D13-(('測定データ貼り付け用シート'!W13-'測定データ貼り付け用シート'!Y13)*0.2+'測定データ貼り付け用シート'!Y13)</f>
        <v>0.7606</v>
      </c>
      <c r="E16" s="98">
        <f>'測定データ貼り付け用シート'!E13-(('測定データ貼り付け用シート'!W13-'測定データ貼り付け用シート'!Y13)*0.3+'測定データ貼り付け用シート'!Y13)</f>
        <v>0.7624</v>
      </c>
      <c r="F16" s="98">
        <f>'測定データ貼り付け用シート'!F13-(('測定データ貼り付け用シート'!W13-'測定データ貼り付け用シート'!Y13)*0.6+'測定データ貼り付け用シート'!Y13)</f>
        <v>0.7988</v>
      </c>
      <c r="G16" s="98">
        <f>'測定データ貼り付け用シート'!G13-('測定データ貼り付け用シート'!W13*1)</f>
        <v>0.833</v>
      </c>
      <c r="H16" s="98">
        <f>'測定データ貼り付け用シート'!H13-('測定データ貼り付け用シート'!V13*1)</f>
        <v>0.83</v>
      </c>
      <c r="I16" s="98">
        <f>'測定データ貼り付け用シート'!I13-(('測定データ貼り付け用シート'!V13-'測定データ貼り付け用シート'!Y13)*0.6+'測定データ貼り付け用シート'!Y13)</f>
        <v>0.8068000000000001</v>
      </c>
      <c r="J16" s="98">
        <f>'測定データ貼り付け用シート'!J13-(('測定データ貼り付け用シート'!V13-'測定データ貼り付け用シート'!Y13)*0.3+'測定データ貼り付け用シート'!Y13)</f>
        <v>0.7818999999999999</v>
      </c>
      <c r="K16" s="98">
        <f>'測定データ貼り付け用シート'!K13-(('測定データ貼り付け用シート'!V13-'測定データ貼り付け用シート'!Y13)*0.2+'測定データ貼り付け用シート'!Y13)</f>
        <v>0.7706000000000001</v>
      </c>
      <c r="L16" s="98">
        <f>'測定データ貼り付け用シート'!L13-'測定データ貼り付け用シート'!X13</f>
        <v>0.78</v>
      </c>
      <c r="M16" s="98">
        <f>'測定データ貼り付け用シート'!M13-'測定データ貼り付け用シート'!Y13</f>
        <v>0.7210000000000001</v>
      </c>
      <c r="N16" s="98">
        <f>'測定データ貼り付け用シート'!N13-'測定データ貼り付け用シート'!Y13</f>
        <v>0.6990000000000001</v>
      </c>
      <c r="O16" s="98">
        <f>'測定データ貼り付け用シート'!O13-'測定データ貼り付け用シート'!X13</f>
        <v>0.77</v>
      </c>
      <c r="P16" s="98">
        <f>'測定データ貼り付け用シート'!P13-(('測定データ貼り付け用シート'!U13-'測定データ貼り付け用シート'!Y13)*0.2+'測定データ貼り付け用シート'!Y13)</f>
        <v>0.7702</v>
      </c>
      <c r="Q16" s="98">
        <f>'測定データ貼り付け用シート'!Q13-(('測定データ貼り付け用シート'!U13-'測定データ貼り付け用シート'!Y13)*0.3+'測定データ貼り付け用シート'!Y13)</f>
        <v>0.7808</v>
      </c>
      <c r="R16" s="98">
        <f>'測定データ貼り付け用シート'!R13-(('測定データ貼り付け用シート'!U13-'測定データ貼り付け用シート'!Y13)*0.6+'測定データ貼り付け用シート'!Y13)</f>
        <v>0.7826</v>
      </c>
      <c r="S16" s="98">
        <f>'測定データ貼り付け用シート'!S13-('測定データ貼り付け用シート'!U13*1)</f>
        <v>0.8320000000000001</v>
      </c>
    </row>
    <row r="17" spans="1:19" ht="15">
      <c r="A17" s="99">
        <v>210</v>
      </c>
      <c r="B17" s="98">
        <f>'測定データ貼り付け用シート'!B14-'測定データ貼り付け用シート'!Y14</f>
        <v>0.6950000000000001</v>
      </c>
      <c r="C17" s="98">
        <f>'測定データ貼り付け用シート'!C14-'測定データ貼り付け用シート'!X14</f>
        <v>0.759</v>
      </c>
      <c r="D17" s="98">
        <f>'測定データ貼り付け用シート'!D14-(('測定データ貼り付け用シート'!W14-'測定データ貼り付け用シート'!Y14)*0.2+'測定データ貼り付け用シート'!Y14)</f>
        <v>0.7568</v>
      </c>
      <c r="E17" s="98">
        <f>'測定データ貼り付け用シート'!E14-(('測定データ貼り付け用シート'!W14-'測定データ貼り付け用シート'!Y14)*0.3+'測定データ貼り付け用シート'!Y14)</f>
        <v>0.7587</v>
      </c>
      <c r="F17" s="98">
        <f>'測定データ貼り付け用シート'!F14-(('測定データ貼り付け用シート'!W14-'測定データ貼り付け用シート'!Y14)*0.6+'測定データ貼り付け用シート'!Y14)</f>
        <v>0.7964</v>
      </c>
      <c r="G17" s="98">
        <f>'測定データ貼り付け用シート'!G14-('測定データ貼り付け用シート'!W14*1)</f>
        <v>0.829</v>
      </c>
      <c r="H17" s="98">
        <f>'測定データ貼り付け用シート'!H14-('測定データ貼り付け用シート'!V14*1)</f>
        <v>0.8370000000000001</v>
      </c>
      <c r="I17" s="98">
        <f>'測定データ貼り付け用シート'!I14-(('測定データ貼り付け用シート'!V14-'測定データ貼り付け用シート'!Y14)*0.6+'測定データ貼り付け用シート'!Y14)</f>
        <v>0.8073999999999999</v>
      </c>
      <c r="J17" s="98">
        <f>'測定データ貼り付け用シート'!J14-(('測定データ貼り付け用シート'!V14-'測定データ貼り付け用シート'!Y14)*0.3+'測定データ貼り付け用シート'!Y14)</f>
        <v>0.7802</v>
      </c>
      <c r="K17" s="98">
        <f>'測定データ貼り付け用シート'!K14-(('測定データ貼り付け用シート'!V14-'測定データ貼り付け用シート'!Y14)*0.2+'測定データ貼り付け用シート'!Y14)</f>
        <v>0.7688</v>
      </c>
      <c r="L17" s="98">
        <f>'測定データ貼り付け用シート'!L14-'測定データ貼り付け用シート'!X14</f>
        <v>0.78</v>
      </c>
      <c r="M17" s="98">
        <f>'測定データ貼り付け用シート'!M14-'測定データ貼り付け用シート'!Y14</f>
        <v>0.7190000000000001</v>
      </c>
      <c r="N17" s="98">
        <f>'測定データ貼り付け用シート'!N14-'測定データ貼り付け用シート'!Y14</f>
        <v>0.6960000000000001</v>
      </c>
      <c r="O17" s="98">
        <f>'測定データ貼り付け用シート'!O14-'測定データ貼り付け用シート'!X14</f>
        <v>0.767</v>
      </c>
      <c r="P17" s="98">
        <f>'測定データ貼り付け用シート'!P14-(('測定データ貼り付け用シート'!U14-'測定データ貼り付け用シート'!Y14)*0.2+'測定データ貼り付け用シート'!Y14)</f>
        <v>0.7664</v>
      </c>
      <c r="Q17" s="98">
        <f>'測定データ貼り付け用シート'!Q14-(('測定データ貼り付け用シート'!U14-'測定データ貼り付け用シート'!Y14)*0.3+'測定データ貼り付け用シート'!Y14)</f>
        <v>0.7791000000000001</v>
      </c>
      <c r="R17" s="98">
        <f>'測定データ貼り付け用シート'!R14-(('測定データ貼り付け用シート'!U14-'測定データ貼り付け用シート'!Y14)*0.6+'測定データ貼り付け用シート'!Y14)</f>
        <v>0.7802</v>
      </c>
      <c r="S17" s="98">
        <f>'測定データ貼り付け用シート'!S14-('測定データ貼り付け用シート'!U14*1)</f>
        <v>0.831</v>
      </c>
    </row>
    <row r="18" spans="1:19" ht="15">
      <c r="A18" s="99">
        <v>240</v>
      </c>
      <c r="B18" s="98">
        <f>'測定データ貼り付け用シート'!B15-'測定データ貼り付け用シート'!Y15</f>
        <v>0.6960000000000001</v>
      </c>
      <c r="C18" s="98">
        <f>'測定データ貼り付け用シート'!C15-'測定データ貼り付け用シート'!X15</f>
        <v>0.757</v>
      </c>
      <c r="D18" s="98">
        <f>'測定データ貼り付け用シート'!D15-(('測定データ貼り付け用シート'!W15-'測定データ貼り付け用シート'!Y15)*0.2+'測定データ貼り付け用シート'!Y15)</f>
        <v>0.7546</v>
      </c>
      <c r="E18" s="98">
        <f>'測定データ貼り付け用シート'!E15-(('測定データ貼り付け用シート'!W15-'測定データ貼り付け用シート'!Y15)*0.3+'測定データ貼り付け用シート'!Y15)</f>
        <v>0.7584000000000001</v>
      </c>
      <c r="F18" s="98">
        <f>'測定データ貼り付け用シート'!F15-(('測定データ貼り付け用シート'!W15-'測定データ貼り付け用シート'!Y15)*0.6+'測定データ貼り付け用シート'!Y15)</f>
        <v>0.7968000000000002</v>
      </c>
      <c r="G18" s="98">
        <f>'測定データ貼り付け用シート'!G15-('測定データ貼り付け用シート'!W15*1)</f>
        <v>0.8310000000000002</v>
      </c>
      <c r="H18" s="98">
        <f>'測定データ貼り付け用シート'!H15-('測定データ貼り付け用シート'!V15*1)</f>
        <v>0.8290000000000001</v>
      </c>
      <c r="I18" s="98">
        <f>'測定データ貼り付け用シート'!I15-(('測定データ貼り付け用シート'!V15-'測定データ貼り付け用シート'!Y15)*0.6+'測定データ貼り付け用シート'!Y15)</f>
        <v>0.8064</v>
      </c>
      <c r="J18" s="98">
        <f>'測定データ貼り付け用シート'!J15-(('測定データ貼り付け用シート'!V15-'測定データ貼り付け用シート'!Y15)*0.3+'測定データ貼り付け用シート'!Y15)</f>
        <v>0.7802</v>
      </c>
      <c r="K18" s="98">
        <f>'測定データ貼り付け用シート'!K15-(('測定データ貼り付け用シート'!V15-'測定データ貼り付け用シート'!Y15)*0.2+'測定データ貼り付け用シート'!Y15)</f>
        <v>0.7678</v>
      </c>
      <c r="L18" s="98">
        <f>'測定データ貼り付け用シート'!L15-'測定データ貼り付け用シート'!X15</f>
        <v>0.779</v>
      </c>
      <c r="M18" s="98">
        <f>'測定データ貼り付け用シート'!M15-'測定データ貼り付け用シート'!Y15</f>
        <v>0.7180000000000001</v>
      </c>
      <c r="N18" s="98">
        <f>'測定データ貼り付け用シート'!N15-'測定データ貼り付け用シート'!Y15</f>
        <v>0.6950000000000001</v>
      </c>
      <c r="O18" s="98">
        <f>'測定データ貼り付け用シート'!O15-'測定データ貼り付け用シート'!X15</f>
        <v>0.769</v>
      </c>
      <c r="P18" s="98">
        <f>'測定データ貼り付け用シート'!P15-(('測定データ貼り付け用シート'!U15-'測定データ貼り付け用シート'!Y15)*0.2+'測定データ貼り付け用シート'!Y15)</f>
        <v>0.7654</v>
      </c>
      <c r="Q18" s="98">
        <f>'測定データ貼り付け用シート'!Q15-(('測定データ貼り付け用シート'!U15-'測定データ貼り付け用シート'!Y15)*0.3+'測定データ貼り付け用シート'!Y15)</f>
        <v>0.7771000000000001</v>
      </c>
      <c r="R18" s="98">
        <f>'測定データ貼り付け用シート'!R15-(('測定データ貼り付け用シート'!U15-'測定データ貼り付け用シート'!Y15)*0.6+'測定データ貼り付け用シート'!Y15)</f>
        <v>0.7802</v>
      </c>
      <c r="S18" s="98">
        <f>'測定データ貼り付け用シート'!S15-('測定データ貼り付け用シート'!U15*1)</f>
        <v>0.8300000000000001</v>
      </c>
    </row>
    <row r="19" spans="1:19" ht="15">
      <c r="A19" s="99">
        <v>270</v>
      </c>
      <c r="B19" s="98">
        <f>'測定データ貼り付け用シート'!B16-'測定データ貼り付け用シート'!Y16</f>
        <v>0.6950000000000001</v>
      </c>
      <c r="C19" s="98">
        <f>'測定データ貼り付け用シート'!C16-'測定データ貼り付け用シート'!X16</f>
        <v>0.756</v>
      </c>
      <c r="D19" s="98">
        <f>'測定データ貼り付け用シート'!D16-(('測定データ貼り付け用シート'!W16-'測定データ貼り付け用シート'!Y16)*0.2+'測定データ貼り付け用シート'!Y16)</f>
        <v>0.7536</v>
      </c>
      <c r="E19" s="98">
        <f>'測定データ貼り付け用シート'!E16-(('測定データ貼り付け用シート'!W16-'測定データ貼り付け用シート'!Y16)*0.3+'測定データ貼り付け用シート'!Y16)</f>
        <v>0.7594</v>
      </c>
      <c r="F19" s="98">
        <f>'測定データ貼り付け用シート'!F16-(('測定データ貼り付け用シート'!W16-'測定データ貼り付け用シート'!Y16)*0.6+'測定データ貼り付け用シート'!Y16)</f>
        <v>0.7978000000000001</v>
      </c>
      <c r="G19" s="98">
        <f>'測定データ貼り付け用シート'!G16-('測定データ貼り付け用シート'!W16*1)</f>
        <v>0.8310000000000002</v>
      </c>
      <c r="H19" s="98">
        <f>'測定データ貼り付け用シート'!H16-('測定データ貼り付け用シート'!V16*1)</f>
        <v>0.827</v>
      </c>
      <c r="I19" s="98">
        <f>'測定データ貼り付け用シート'!I16-(('測定データ貼り付け用シート'!V16-'測定データ貼り付け用シート'!Y16)*0.6+'測定データ貼り付け用シート'!Y16)</f>
        <v>0.8038000000000001</v>
      </c>
      <c r="J19" s="98">
        <f>'測定データ貼り付け用シート'!J16-(('測定データ貼り付け用シート'!V16-'測定データ貼り付け用シート'!Y16)*0.3+'測定データ貼り付け用シート'!Y16)</f>
        <v>0.7788999999999999</v>
      </c>
      <c r="K19" s="98">
        <f>'測定データ貼り付け用シート'!K16-(('測定データ貼り付け用シート'!V16-'測定データ貼り付け用シート'!Y16)*0.2+'測定データ貼り付け用シート'!Y16)</f>
        <v>0.7656000000000001</v>
      </c>
      <c r="L19" s="98">
        <f>'測定データ貼り付け用シート'!L16-'測定データ貼り付け用シート'!X16</f>
        <v>0.777</v>
      </c>
      <c r="M19" s="98">
        <f>'測定データ貼り付け用シート'!M16-'測定データ貼り付け用シート'!Y16</f>
        <v>0.7190000000000001</v>
      </c>
      <c r="N19" s="98">
        <f>'測定データ貼り付け用シート'!N16-'測定データ貼り付け用シート'!Y16</f>
        <v>0.6950000000000001</v>
      </c>
      <c r="O19" s="98">
        <f>'測定データ貼り付け用シート'!O16-'測定データ貼り付け用シート'!X16</f>
        <v>0.768</v>
      </c>
      <c r="P19" s="98">
        <f>'測定データ貼り付け用シート'!P16-(('測定データ貼り付け用シート'!U16-'測定データ貼り付け用シート'!Y16)*0.2+'測定データ貼り付け用シート'!Y16)</f>
        <v>0.7654</v>
      </c>
      <c r="Q19" s="98">
        <f>'測定データ貼り付け用シート'!Q16-(('測定データ貼り付け用シート'!U16-'測定データ貼り付け用シート'!Y16)*0.3+'測定データ貼り付け用シート'!Y16)</f>
        <v>0.7761</v>
      </c>
      <c r="R19" s="98">
        <f>'測定データ貼り付け用シート'!R16-(('測定データ貼り付け用シート'!U16-'測定データ貼り付け用シート'!Y16)*0.6+'測定データ貼り付け用シート'!Y16)</f>
        <v>0.7791999999999999</v>
      </c>
      <c r="S19" s="98">
        <f>'測定データ貼り付け用シート'!S16-('測定データ貼り付け用シート'!U16*1)</f>
        <v>0.8300000000000001</v>
      </c>
    </row>
    <row r="20" spans="1:19" ht="15">
      <c r="A20" s="99">
        <v>300</v>
      </c>
      <c r="B20" s="98">
        <f>'測定データ貼り付け用シート'!B17-'測定データ貼り付け用シート'!Y17</f>
        <v>0.6940000000000001</v>
      </c>
      <c r="C20" s="98">
        <f>'測定データ貼り付け用シート'!C17-'測定データ貼り付け用シート'!X17</f>
        <v>0.754</v>
      </c>
      <c r="D20" s="98">
        <f>'測定データ貼り付け用シート'!D17-(('測定データ貼り付け用シート'!W17-'測定データ貼り付け用シート'!Y17)*0.2+'測定データ貼り付け用シート'!Y17)</f>
        <v>0.7506</v>
      </c>
      <c r="E20" s="98">
        <f>'測定データ貼り付け用シート'!E17-(('測定データ貼り付け用シート'!W17-'測定データ貼り付け用シート'!Y17)*0.3+'測定データ貼り付け用シート'!Y17)</f>
        <v>0.7564000000000001</v>
      </c>
      <c r="F20" s="98">
        <f>'測定データ貼り付け用シート'!F17-(('測定データ貼り付け用シート'!W17-'測定データ貼り付け用シート'!Y17)*0.6+'測定データ貼り付け用シート'!Y17)</f>
        <v>0.7948000000000002</v>
      </c>
      <c r="G20" s="98">
        <f>'測定データ貼り付け用シート'!G17-('測定データ貼り付け用シート'!W17*1)</f>
        <v>0.8290000000000002</v>
      </c>
      <c r="H20" s="98">
        <f>'測定データ貼り付け用シート'!H17-('測定データ貼り付け用シート'!V17*1)</f>
        <v>0.825</v>
      </c>
      <c r="I20" s="98">
        <f>'測定データ貼り付け用シート'!I17-(('測定データ貼り付け用シート'!V17-'測定データ貼り付け用シート'!Y17)*0.6+'測定データ貼り付け用シート'!Y17)</f>
        <v>0.8058000000000001</v>
      </c>
      <c r="J20" s="98">
        <f>'測定データ貼り付け用シート'!J17-(('測定データ貼り付け用シート'!V17-'測定データ貼り付け用シート'!Y17)*0.3+'測定データ貼り付け用シート'!Y17)</f>
        <v>0.7778999999999999</v>
      </c>
      <c r="K20" s="98">
        <f>'測定データ貼り付け用シート'!K17-(('測定データ貼り付け用シート'!V17-'測定データ貼り付け用シート'!Y17)*0.2+'測定データ貼り付け用シート'!Y17)</f>
        <v>0.7656000000000001</v>
      </c>
      <c r="L20" s="98">
        <f>'測定データ貼り付け用シート'!L17-'測定データ貼り付け用シート'!X17</f>
        <v>0.777</v>
      </c>
      <c r="M20" s="98">
        <f>'測定データ貼り付け用シート'!M17-'測定データ貼り付け用シート'!Y17</f>
        <v>0.7160000000000001</v>
      </c>
      <c r="N20" s="98">
        <f>'測定データ貼り付け用シート'!N17-'測定データ貼り付け用シート'!Y17</f>
        <v>0.6930000000000001</v>
      </c>
      <c r="O20" s="98">
        <f>'測定データ貼り付け用シート'!O17-'測定データ貼り付け用シート'!X17</f>
        <v>0.766</v>
      </c>
      <c r="P20" s="98">
        <f>'測定データ貼り付け用シート'!P17-(('測定データ貼り付け用シート'!U17-'測定データ貼り付け用シート'!Y17)*0.2+'測定データ貼り付け用シート'!Y17)</f>
        <v>0.7634</v>
      </c>
      <c r="Q20" s="98">
        <f>'測定データ貼り付け用シート'!Q17-(('測定データ貼り付け用シート'!U17-'測定データ貼り付け用シート'!Y17)*0.3+'測定データ貼り付け用シート'!Y17)</f>
        <v>0.7751000000000001</v>
      </c>
      <c r="R20" s="98">
        <f>'測定データ貼り付け用シート'!R17-(('測定データ貼り付け用シート'!U17-'測定データ貼り付け用シート'!Y17)*0.6+'測定データ貼り付け用シート'!Y17)</f>
        <v>0.7791999999999999</v>
      </c>
      <c r="S20" s="98">
        <f>'測定データ貼り付け用シート'!S17-('測定データ貼り付け用シート'!U17*1)</f>
        <v>0.8300000000000001</v>
      </c>
    </row>
    <row r="21" spans="1:19" ht="15">
      <c r="A21" s="99">
        <v>330</v>
      </c>
      <c r="B21" s="98">
        <f>'測定データ貼り付け用シート'!B18-'測定データ貼り付け用シート'!Y18</f>
        <v>0.6930000000000001</v>
      </c>
      <c r="C21" s="98">
        <f>'測定データ貼り付け用シート'!C18-'測定データ貼り付け用シート'!X18</f>
        <v>0.755</v>
      </c>
      <c r="D21" s="98">
        <f>'測定データ貼り付け用シート'!D18-(('測定データ貼り付け用シート'!W18-'測定データ貼り付け用シート'!Y18)*0.2+'測定データ貼り付け用シート'!Y18)</f>
        <v>0.7486</v>
      </c>
      <c r="E21" s="98">
        <f>'測定データ貼り付け用シート'!E18-(('測定データ貼り付け用シート'!W18-'測定データ貼り付け用シート'!Y18)*0.3+'測定データ貼り付け用シート'!Y18)</f>
        <v>0.7564000000000001</v>
      </c>
      <c r="F21" s="98">
        <f>'測定データ貼り付け用シート'!F18-(('測定データ貼り付け用シート'!W18-'測定データ貼り付け用シート'!Y18)*0.6+'測定データ貼り付け用シート'!Y18)</f>
        <v>0.7948000000000002</v>
      </c>
      <c r="G21" s="98">
        <f>'測定データ貼り付け用シート'!G18-('測定データ貼り付け用シート'!W18*1)</f>
        <v>0.8300000000000001</v>
      </c>
      <c r="H21" s="98">
        <f>'測定データ貼り付け用シート'!H18-('測定データ貼り付け用シート'!V18*1)</f>
        <v>0.821</v>
      </c>
      <c r="I21" s="98">
        <f>'測定データ貼り付け用シート'!I18-(('測定データ貼り付け用シート'!V18-'測定データ貼り付け用シート'!Y18)*0.6+'測定データ貼り付け用シート'!Y18)</f>
        <v>0.8028</v>
      </c>
      <c r="J21" s="98">
        <f>'測定データ貼り付け用シート'!J18-(('測定データ貼り付け用シート'!V18-'測定データ貼り付け用シート'!Y18)*0.3+'測定データ貼り付け用シート'!Y18)</f>
        <v>0.7778999999999999</v>
      </c>
      <c r="K21" s="98">
        <f>'測定データ貼り付け用シート'!K18-(('測定データ貼り付け用シート'!V18-'測定データ貼り付け用シート'!Y18)*0.2+'測定データ貼り付け用シート'!Y18)</f>
        <v>0.7646000000000001</v>
      </c>
      <c r="L21" s="98">
        <f>'測定データ貼り付け用シート'!L18-'測定データ貼り付け用シート'!X18</f>
        <v>0.776</v>
      </c>
      <c r="M21" s="98">
        <f>'測定データ貼り付け用シート'!M18-'測定データ貼り付け用シート'!Y18</f>
        <v>0.7150000000000001</v>
      </c>
      <c r="N21" s="98">
        <f>'測定データ貼り付け用シート'!N18-'測定データ貼り付け用シート'!Y18</f>
        <v>0.6910000000000001</v>
      </c>
      <c r="O21" s="98">
        <f>'測定データ貼り付け用シート'!O18-'測定データ貼り付け用シート'!X18</f>
        <v>0.766</v>
      </c>
      <c r="P21" s="98">
        <f>'測定データ貼り付け用シート'!P18-(('測定データ貼り付け用シート'!U18-'測定データ貼り付け用シート'!Y18)*0.2+'測定データ貼り付け用シート'!Y18)</f>
        <v>0.7632</v>
      </c>
      <c r="Q21" s="98">
        <f>'測定データ貼り付け用シート'!Q18-(('測定データ貼り付け用シート'!U18-'測定データ貼り付け用シート'!Y18)*0.3+'測定データ貼り付け用シート'!Y18)</f>
        <v>0.7728</v>
      </c>
      <c r="R21" s="98">
        <f>'測定データ貼り付け用シート'!R18-(('測定データ貼り付け用シート'!U18-'測定データ貼り付け用シート'!Y18)*0.6+'測定データ貼り付け用シート'!Y18)</f>
        <v>0.7776000000000001</v>
      </c>
      <c r="S21" s="98">
        <f>'測定データ貼り付け用シート'!S18-('測定データ貼り付け用シート'!U18*1)</f>
        <v>0.8279999999999998</v>
      </c>
    </row>
    <row r="22" spans="1:19" ht="15">
      <c r="A22" s="99">
        <v>360</v>
      </c>
      <c r="B22" s="98">
        <f>'測定データ貼り付け用シート'!B19-'測定データ貼り付け用シート'!Y19</f>
        <v>0.6910000000000001</v>
      </c>
      <c r="C22" s="98">
        <f>'測定データ貼り付け用シート'!C19-'測定データ貼り付け用シート'!X19</f>
        <v>0.753</v>
      </c>
      <c r="D22" s="98">
        <f>'測定データ貼り付け用シート'!D19-(('測定データ貼り付け用シート'!W19-'測定データ貼り付け用シート'!Y19)*0.2+'測定データ貼り付け用シート'!Y19)</f>
        <v>0.7474000000000001</v>
      </c>
      <c r="E22" s="98">
        <f>'測定データ貼り付け用シート'!E19-(('測定データ貼り付け用シート'!W19-'測定データ貼り付け用シート'!Y19)*0.3+'測定データ貼り付け用シート'!Y19)</f>
        <v>0.7561</v>
      </c>
      <c r="F22" s="98">
        <f>'測定データ貼り付け用シート'!F19-(('測定データ貼り付け用シート'!W19-'測定データ貼り付け用シート'!Y19)*0.6+'測定データ貼り付け用シート'!Y19)</f>
        <v>0.7951999999999999</v>
      </c>
      <c r="G22" s="98">
        <f>'測定データ貼り付け用シート'!G19-('測定データ貼り付け用シート'!W19*1)</f>
        <v>0.829</v>
      </c>
      <c r="H22" s="98">
        <f>'測定データ貼り付け用シート'!H19-('測定データ貼り付け用シート'!V19*1)</f>
        <v>0.819</v>
      </c>
      <c r="I22" s="98">
        <f>'測定データ貼り付け用シート'!I19-(('測定データ貼り付け用シート'!V19-'測定データ貼り付け用シート'!Y19)*0.6+'測定データ貼り付け用シート'!Y19)</f>
        <v>0.8018000000000001</v>
      </c>
      <c r="J22" s="98">
        <f>'測定データ貼り付け用シート'!J19-(('測定データ貼り付け用シート'!V19-'測定データ貼り付け用シート'!Y19)*0.3+'測定データ貼り付け用シート'!Y19)</f>
        <v>0.7768999999999999</v>
      </c>
      <c r="K22" s="98">
        <f>'測定データ貼り付け用シート'!K19-(('測定データ貼り付け用シート'!V19-'測定データ貼り付け用シート'!Y19)*0.2+'測定データ貼り付け用シート'!Y19)</f>
        <v>0.7636000000000001</v>
      </c>
      <c r="L22" s="98">
        <f>'測定データ貼り付け用シート'!L19-'測定データ貼り付け用シート'!X19</f>
        <v>0.775</v>
      </c>
      <c r="M22" s="98">
        <f>'測定データ貼り付け用シート'!M19-'測定データ貼り付け用シート'!Y19</f>
        <v>0.7150000000000001</v>
      </c>
      <c r="N22" s="98">
        <f>'測定データ貼り付け用シート'!N19-'測定データ貼り付け用シート'!Y19</f>
        <v>0.6900000000000001</v>
      </c>
      <c r="O22" s="98">
        <f>'測定データ貼り付け用シート'!O19-'測定データ貼り付け用シート'!X19</f>
        <v>0.766</v>
      </c>
      <c r="P22" s="98">
        <f>'測定データ貼り付け用シート'!P19-(('測定データ貼り付け用シート'!U19-'測定データ貼り付け用シート'!Y19)*0.2+'測定データ貼り付け用シート'!Y19)</f>
        <v>0.7632</v>
      </c>
      <c r="Q22" s="98">
        <f>'測定データ貼り付け用シート'!Q19-(('測定データ貼り付け用シート'!U19-'測定データ貼り付け用シート'!Y19)*0.3+'測定データ貼り付け用シート'!Y19)</f>
        <v>0.7748</v>
      </c>
      <c r="R22" s="98">
        <f>'測定データ貼り付け用シート'!R19-(('測定データ貼り付け用シート'!U19-'測定データ貼り付け用シート'!Y19)*0.6+'測定データ貼り付け用シート'!Y19)</f>
        <v>0.7796000000000001</v>
      </c>
      <c r="S22" s="98">
        <f>'測定データ貼り付け用シート'!S19-('測定データ貼り付け用シート'!U19*1)</f>
        <v>0.827</v>
      </c>
    </row>
    <row r="23" spans="1:19" ht="15">
      <c r="A23" s="99">
        <v>390</v>
      </c>
      <c r="B23" s="98">
        <f>'測定データ貼り付け用シート'!B20-'測定データ貼り付け用シート'!Y20</f>
        <v>0.6900000000000001</v>
      </c>
      <c r="C23" s="98">
        <f>'測定データ貼り付け用シート'!C20-'測定データ貼り付け用シート'!X20</f>
        <v>0.751</v>
      </c>
      <c r="D23" s="98">
        <f>'測定データ貼り付け用シート'!D20-(('測定データ貼り付け用シート'!W20-'測定データ貼り付け用シート'!Y20)*0.2+'測定データ貼り付け用シート'!Y20)</f>
        <v>0.7444</v>
      </c>
      <c r="E23" s="98">
        <f>'測定データ貼り付け用シート'!E20-(('測定データ貼り付け用シート'!W20-'測定データ貼り付け用シート'!Y20)*0.3+'測定データ貼り付け用シート'!Y20)</f>
        <v>0.7541</v>
      </c>
      <c r="F23" s="98">
        <f>'測定データ貼り付け用シート'!F20-(('測定データ貼り付け用シート'!W20-'測定データ貼り付け用シート'!Y20)*0.6+'測定データ貼り付け用シート'!Y20)</f>
        <v>0.7922</v>
      </c>
      <c r="G23" s="98">
        <f>'測定データ貼り付け用シート'!G20-('測定データ貼り付け用シート'!W20*1)</f>
        <v>0.825</v>
      </c>
      <c r="H23" s="98">
        <f>'測定データ貼り付け用シート'!H20-('測定データ貼り付け用シート'!V20*1)</f>
        <v>0.8150000000000001</v>
      </c>
      <c r="I23" s="98">
        <f>'測定データ貼り付け用シート'!I20-(('測定データ貼り付け用シート'!V20-'測定データ貼り付け用シート'!Y20)*0.6+'測定データ貼り付け用シート'!Y20)</f>
        <v>0.8022</v>
      </c>
      <c r="J23" s="98">
        <f>'測定データ貼り付け用シート'!J20-(('測定データ貼り付け用シート'!V20-'測定データ貼り付け用シート'!Y20)*0.3+'測定データ貼り付け用シート'!Y20)</f>
        <v>0.7756</v>
      </c>
      <c r="K23" s="98">
        <f>'測定データ貼り付け用シート'!K20-(('測定データ貼り付け用シート'!V20-'測定データ貼り付け用シート'!Y20)*0.2+'測定データ貼り付け用シート'!Y20)</f>
        <v>0.7634000000000001</v>
      </c>
      <c r="L23" s="98">
        <f>'測定データ貼り付け用シート'!L20-'測定データ貼り付け用シート'!X20</f>
        <v>0.774</v>
      </c>
      <c r="M23" s="98">
        <f>'測定データ貼り付け用シート'!M20-'測定データ貼り付け用シート'!Y20</f>
        <v>0.7130000000000001</v>
      </c>
      <c r="N23" s="98">
        <f>'測定データ貼り付け用シート'!N20-'測定データ貼り付け用シート'!Y20</f>
        <v>0.6880000000000001</v>
      </c>
      <c r="O23" s="98">
        <f>'測定データ貼り付け用シート'!O20-'測定データ貼り付け用シート'!X20</f>
        <v>0.764</v>
      </c>
      <c r="P23" s="98">
        <f>'測定データ貼り付け用シート'!P20-(('測定データ貼り付け用シート'!U20-'測定データ貼り付け用シート'!Y20)*0.2+'測定データ貼り付け用シート'!Y20)</f>
        <v>0.7612</v>
      </c>
      <c r="Q23" s="98">
        <f>'測定データ貼り付け用シート'!Q20-(('測定データ貼り付け用シート'!U20-'測定データ貼り付け用シート'!Y20)*0.3+'測定データ貼り付け用シート'!Y20)</f>
        <v>0.7728</v>
      </c>
      <c r="R23" s="98">
        <f>'測定データ貼り付け用シート'!R20-(('測定データ貼り付け用シート'!U20-'測定データ貼り付け用シート'!Y20)*0.6+'測定データ貼り付け用シート'!Y20)</f>
        <v>0.7766</v>
      </c>
      <c r="S23" s="98">
        <f>'測定データ貼り付け用シート'!S20-('測定データ貼り付け用シート'!U20*1)</f>
        <v>0.8259999999999998</v>
      </c>
    </row>
    <row r="24" spans="1:19" ht="15">
      <c r="A24" s="99">
        <v>420</v>
      </c>
      <c r="B24" s="98">
        <f>'測定データ貼り付け用シート'!B21-'測定データ貼り付け用シート'!Y21</f>
        <v>0.6880000000000001</v>
      </c>
      <c r="C24" s="98">
        <f>'測定データ貼り付け用シート'!C21-'測定データ貼り付け用シート'!X21</f>
        <v>0.75</v>
      </c>
      <c r="D24" s="98">
        <f>'測定データ貼り付け用シート'!D21-(('測定データ貼り付け用シート'!W21-'測定データ貼り付け用シート'!Y21)*0.2+'測定データ貼り付け用シート'!Y21)</f>
        <v>0.7434000000000001</v>
      </c>
      <c r="E24" s="98">
        <f>'測定データ貼り付け用シート'!E21-(('測定データ貼り付け用シート'!W21-'測定データ貼り付け用シート'!Y21)*0.3+'測定データ貼り付け用シート'!Y21)</f>
        <v>0.7541</v>
      </c>
      <c r="F24" s="98">
        <f>'測定データ貼り付け用シート'!F21-(('測定データ貼り付け用シート'!W21-'測定データ貼り付け用シート'!Y21)*0.6+'測定データ貼り付け用シート'!Y21)</f>
        <v>0.7931999999999999</v>
      </c>
      <c r="G24" s="98">
        <f>'測定データ貼り付け用シート'!G21-('測定データ貼り付け用シート'!W21*1)</f>
        <v>0.8260000000000001</v>
      </c>
      <c r="H24" s="98">
        <f>'測定データ貼り付け用シート'!H21-('測定データ貼り付け用シート'!V21*1)</f>
        <v>0.813</v>
      </c>
      <c r="I24" s="98">
        <f>'測定データ貼り付け用シート'!I21-(('測定データ貼り付け用シート'!V21-'測定データ貼り付け用シート'!Y21)*0.6+'測定データ貼り付け用シート'!Y21)</f>
        <v>0.8018000000000001</v>
      </c>
      <c r="J24" s="98">
        <f>'測定データ貼り付け用シート'!J21-(('測定データ貼り付け用シート'!V21-'測定データ貼り付け用シート'!Y21)*0.3+'測定データ貼り付け用シート'!Y21)</f>
        <v>0.7748999999999999</v>
      </c>
      <c r="K24" s="98">
        <f>'測定データ貼り付け用シート'!K21-(('測定データ貼り付け用シート'!V21-'測定データ貼り付け用シート'!Y21)*0.2+'測定データ貼り付け用シート'!Y21)</f>
        <v>0.7616</v>
      </c>
      <c r="L24" s="98">
        <f>'測定データ貼り付け用シート'!L21-'測定データ貼り付け用シート'!X21</f>
        <v>0.774</v>
      </c>
      <c r="M24" s="98">
        <f>'測定データ貼り付け用シート'!M21-'測定データ貼り付け用シート'!Y21</f>
        <v>0.7110000000000001</v>
      </c>
      <c r="N24" s="98">
        <f>'測定データ貼り付け用シート'!N21-'測定データ貼り付け用シート'!Y21</f>
        <v>0.686</v>
      </c>
      <c r="O24" s="98">
        <f>'測定データ貼り付け用シート'!O21-'測定データ貼り付け用シート'!X21</f>
        <v>0.763</v>
      </c>
      <c r="P24" s="98">
        <f>'測定データ貼り付け用シート'!P21-(('測定データ貼り付け用シート'!U21-'測定データ貼り付け用シート'!Y21)*0.2+'測定データ貼り付け用シート'!Y21)</f>
        <v>0.761</v>
      </c>
      <c r="Q24" s="98">
        <f>'測定データ貼り付け用シート'!Q21-(('測定データ貼り付け用シート'!U21-'測定データ貼り付け用シート'!Y21)*0.3+'測定データ貼り付け用シート'!Y21)</f>
        <v>0.7715000000000001</v>
      </c>
      <c r="R24" s="98">
        <f>'測定データ貼り付け用シート'!R21-(('測定データ貼り付け用シート'!U21-'測定データ貼り付け用シート'!Y21)*0.6+'測定データ貼り付け用シート'!Y21)</f>
        <v>0.776</v>
      </c>
      <c r="S24" s="98">
        <f>'測定データ貼り付け用シート'!S21-('測定データ貼り付け用シート'!U21*1)</f>
        <v>0.823</v>
      </c>
    </row>
    <row r="25" spans="1:19" ht="15">
      <c r="A25" s="99">
        <v>450</v>
      </c>
      <c r="B25" s="98">
        <f>'測定データ貼り付け用シート'!B22-'測定データ貼り付け用シート'!Y22</f>
        <v>0.687</v>
      </c>
      <c r="C25" s="98">
        <f>'測定データ貼り付け用シート'!C22-'測定データ貼り付け用シート'!X22</f>
        <v>0.75</v>
      </c>
      <c r="D25" s="98">
        <f>'測定データ貼り付け用シート'!D22-(('測定データ貼り付け用シート'!W22-'測定データ貼り付け用シート'!Y22)*0.2+'測定データ貼り付け用シート'!Y22)</f>
        <v>0.7434000000000001</v>
      </c>
      <c r="E25" s="98">
        <f>'測定データ貼り付け用シート'!E22-(('測定データ貼り付け用シート'!W22-'測定データ貼り付け用シート'!Y22)*0.3+'測定データ貼り付け用シート'!Y22)</f>
        <v>0.7531000000000001</v>
      </c>
      <c r="F25" s="98">
        <f>'測定データ貼り付け用シート'!F22-(('測定データ貼り付け用シート'!W22-'測定データ貼り付け用シート'!Y22)*0.6+'測定データ貼り付け用シート'!Y22)</f>
        <v>0.7911999999999999</v>
      </c>
      <c r="G25" s="98">
        <f>'測定データ貼り付け用シート'!G22-('測定データ貼り付け用シート'!W22*1)</f>
        <v>0.827</v>
      </c>
      <c r="H25" s="98">
        <f>'測定データ貼り付け用シート'!H22-('測定データ貼り付け用シート'!V22*1)</f>
        <v>0.809</v>
      </c>
      <c r="I25" s="98">
        <f>'測定データ貼り付け用シート'!I22-(('測定データ貼り付け用シート'!V22-'測定データ貼り付け用シート'!Y22)*0.6+'測定データ貼り付け用シート'!Y22)</f>
        <v>0.8002</v>
      </c>
      <c r="J25" s="98">
        <f>'測定データ貼り付け用シート'!J22-(('測定データ貼り付け用シート'!V22-'測定データ貼り付け用シート'!Y22)*0.3+'測定データ貼り付け用シート'!Y22)</f>
        <v>0.7736</v>
      </c>
      <c r="K25" s="98">
        <f>'測定データ貼り付け用シート'!K22-(('測定データ貼り付け用シート'!V22-'測定データ貼り付け用シート'!Y22)*0.2+'測定データ貼り付け用シート'!Y22)</f>
        <v>0.7594000000000001</v>
      </c>
      <c r="L25" s="98">
        <f>'測定データ貼り付け用シート'!L22-'測定データ貼り付け用シート'!X22</f>
        <v>0.773</v>
      </c>
      <c r="M25" s="98">
        <f>'測定データ貼り付け用シート'!M22-'測定データ貼り付け用シート'!Y22</f>
        <v>0.7110000000000001</v>
      </c>
      <c r="N25" s="98">
        <f>'測定データ貼り付け用シート'!N22-'測定データ貼り付け用シート'!Y22</f>
        <v>0.686</v>
      </c>
      <c r="O25" s="98">
        <f>'測定データ貼り付け用シート'!O22-'測定データ貼り付け用シート'!X22</f>
        <v>0.764</v>
      </c>
      <c r="P25" s="98">
        <f>'測定データ貼り付け用シート'!P22-(('測定データ貼り付け用シート'!U22-'測定データ貼り付け用シート'!Y22)*0.2+'測定データ貼り付け用シート'!Y22)</f>
        <v>0.76</v>
      </c>
      <c r="Q25" s="98">
        <f>'測定データ貼り付け用シート'!Q22-(('測定データ貼り付け用シート'!U22-'測定データ貼り付け用シート'!Y22)*0.3+'測定データ貼り付け用シート'!Y22)</f>
        <v>0.7715000000000001</v>
      </c>
      <c r="R25" s="98">
        <f>'測定データ貼り付け用シート'!R22-(('測定データ貼り付け用シート'!U22-'測定データ貼り付け用シート'!Y22)*0.6+'測定データ貼り付け用シート'!Y22)</f>
        <v>0.776</v>
      </c>
      <c r="S25" s="98">
        <f>'測定データ貼り付け用シート'!S22-('測定データ貼り付け用シート'!U22*1)</f>
        <v>0.8240000000000001</v>
      </c>
    </row>
    <row r="26" spans="1:19" ht="15">
      <c r="A26" s="99">
        <v>480</v>
      </c>
      <c r="B26" s="98">
        <f>'測定データ貼り付け用シート'!B23-'測定データ貼り付け用シート'!Y23</f>
        <v>0.687</v>
      </c>
      <c r="C26" s="98">
        <f>'測定データ貼り付け用シート'!C23-'測定データ貼り付け用シート'!X23</f>
        <v>0.749</v>
      </c>
      <c r="D26" s="98">
        <f>'測定データ貼り付け用シート'!D23-(('測定データ貼り付け用シート'!W23-'測定データ貼り付け用シート'!Y23)*0.2+'測定データ貼り付け用シート'!Y23)</f>
        <v>0.7412000000000001</v>
      </c>
      <c r="E26" s="98">
        <f>'測定データ貼り付け用シート'!E23-(('測定データ貼り付け用シート'!W23-'測定データ貼り付け用シート'!Y23)*0.3+'測定データ貼り付け用シート'!Y23)</f>
        <v>0.7508000000000001</v>
      </c>
      <c r="F26" s="98">
        <f>'測定データ貼り付け用シート'!F23-(('測定データ貼り付け用シート'!W23-'測定データ貼り付け用シート'!Y23)*0.6+'測定データ貼り付け用シート'!Y23)</f>
        <v>0.7886</v>
      </c>
      <c r="G26" s="98">
        <f>'測定データ貼り付け用シート'!G23-('測定データ貼り付け用シート'!W23*1)</f>
        <v>0.8240000000000001</v>
      </c>
      <c r="H26" s="98">
        <f>'測定データ貼り付け用シート'!H23-('測定データ貼り付け用シート'!V23*1)</f>
        <v>0.809</v>
      </c>
      <c r="I26" s="98">
        <f>'測定データ貼り付け用シート'!I23-(('測定データ貼り付け用シート'!V23-'測定データ貼り付け用シート'!Y23)*0.6+'測定データ貼り付け用シート'!Y23)</f>
        <v>0.7992000000000001</v>
      </c>
      <c r="J26" s="98">
        <f>'測定データ貼り付け用シート'!J23-(('測定データ貼り付け用シート'!V23-'測定データ貼り付け用シート'!Y23)*0.3+'測定データ貼り付け用シート'!Y23)</f>
        <v>0.7736</v>
      </c>
      <c r="K26" s="98">
        <f>'測定データ貼り付け用シート'!K23-(('測定データ貼り付け用シート'!V23-'測定データ貼り付け用シート'!Y23)*0.2+'測定データ貼り付け用シート'!Y23)</f>
        <v>0.7594000000000001</v>
      </c>
      <c r="L26" s="98">
        <f>'測定データ貼り付け用シート'!L23-'測定データ貼り付け用シート'!X23</f>
        <v>0.772</v>
      </c>
      <c r="M26" s="98">
        <f>'測定データ貼り付け用シート'!M23-'測定データ貼り付け用シート'!Y23</f>
        <v>0.7080000000000001</v>
      </c>
      <c r="N26" s="98">
        <f>'測定データ貼り付け用シート'!N23-'測定データ貼り付け用シート'!Y23</f>
        <v>0.682</v>
      </c>
      <c r="O26" s="98">
        <f>'測定データ貼り付け用シート'!O23-'測定データ貼り付け用シート'!X23</f>
        <v>0.761</v>
      </c>
      <c r="P26" s="98">
        <f>'測定データ貼り付け用シート'!P23-(('測定データ貼り付け用シート'!U23-'測定データ貼り付け用シート'!Y23)*0.2+'測定データ貼り付け用シート'!Y23)</f>
        <v>0.758</v>
      </c>
      <c r="Q26" s="98">
        <f>'測定データ貼り付け用シート'!Q23-(('測定データ貼り付け用シート'!U23-'測定データ貼り付け用シート'!Y23)*0.3+'測定データ貼り付け用シート'!Y23)</f>
        <v>0.7695000000000001</v>
      </c>
      <c r="R26" s="98">
        <f>'測定データ貼り付け用シート'!R23-(('測定データ貼り付け用シート'!U23-'測定データ貼り付け用シート'!Y23)*0.6+'測定データ貼り付け用シート'!Y23)</f>
        <v>0.774</v>
      </c>
      <c r="S26" s="98">
        <f>'測定データ貼り付け用シート'!S23-('測定データ貼り付け用シート'!U23*1)</f>
        <v>0.823</v>
      </c>
    </row>
    <row r="27" spans="1:19" ht="15">
      <c r="A27" s="99">
        <v>510</v>
      </c>
      <c r="B27" s="98">
        <f>'測定データ貼り付け用シート'!B24-'測定データ貼り付け用シート'!Y24</f>
        <v>0.685</v>
      </c>
      <c r="C27" s="98">
        <f>'測定データ貼り付け用シート'!C24-'測定データ貼り付け用シート'!X24</f>
        <v>0.748</v>
      </c>
      <c r="D27" s="98">
        <f>'測定データ貼り付け用シート'!D24-(('測定データ貼り付け用シート'!W24-'測定データ貼り付け用シート'!Y24)*0.2+'測定データ貼り付け用シート'!Y24)</f>
        <v>0.7402</v>
      </c>
      <c r="E27" s="98">
        <f>'測定データ貼り付け用シート'!E24-(('測定データ貼り付け用シート'!W24-'測定データ貼り付け用シート'!Y24)*0.3+'測定データ貼り付け用シート'!Y24)</f>
        <v>0.7508000000000001</v>
      </c>
      <c r="F27" s="98">
        <f>'測定データ貼り付け用シート'!F24-(('測定データ貼り付け用シート'!W24-'測定データ貼り付け用シート'!Y24)*0.6+'測定データ貼り付け用シート'!Y24)</f>
        <v>0.7886</v>
      </c>
      <c r="G27" s="98">
        <f>'測定データ貼り付け用シート'!G24-('測定データ貼り付け用シート'!W24*1)</f>
        <v>0.8240000000000001</v>
      </c>
      <c r="H27" s="98">
        <f>'測定データ貼り付け用シート'!H24-('測定データ貼り付け用シート'!V24*1)</f>
        <v>0.809</v>
      </c>
      <c r="I27" s="98">
        <f>'測定データ貼り付け用シート'!I24-(('測定データ貼り付け用シート'!V24-'測定データ貼り付け用シート'!Y24)*0.6+'測定データ貼り付け用シート'!Y24)</f>
        <v>0.7992000000000001</v>
      </c>
      <c r="J27" s="98">
        <f>'測定データ貼り付け用シート'!J24-(('測定データ貼り付け用シート'!V24-'測定データ貼り付け用シート'!Y24)*0.3+'測定データ貼り付け用シート'!Y24)</f>
        <v>0.7726</v>
      </c>
      <c r="K27" s="98">
        <f>'測定データ貼り付け用シート'!K24-(('測定データ貼り付け用シート'!V24-'測定データ貼り付け用シート'!Y24)*0.2+'測定データ貼り付け用シート'!Y24)</f>
        <v>0.7574000000000001</v>
      </c>
      <c r="L27" s="98">
        <f>'測定データ貼り付け用シート'!L24-'測定データ貼り付け用シート'!X24</f>
        <v>0.772</v>
      </c>
      <c r="M27" s="98">
        <f>'測定データ貼り付け用シート'!M24-'測定データ貼り付け用シート'!Y24</f>
        <v>0.7070000000000001</v>
      </c>
      <c r="N27" s="98">
        <f>'測定データ貼り付け用シート'!N24-'測定データ貼り付け用シート'!Y24</f>
        <v>0.681</v>
      </c>
      <c r="O27" s="98">
        <f>'測定データ貼り付け用シート'!O24-'測定データ貼り付け用シート'!X24</f>
        <v>0.761</v>
      </c>
      <c r="P27" s="98">
        <f>'測定データ貼り付け用シート'!P24-(('測定データ貼り付け用シート'!U24-'測定データ貼り付け用シート'!Y24)*0.2+'測定データ貼り付け用シート'!Y24)</f>
        <v>0.758</v>
      </c>
      <c r="Q27" s="98">
        <f>'測定データ貼り付け用シート'!Q24-(('測定データ貼り付け用シート'!U24-'測定データ貼り付け用シート'!Y24)*0.3+'測定データ貼り付け用シート'!Y24)</f>
        <v>0.7685000000000001</v>
      </c>
      <c r="R27" s="98">
        <f>'測定データ貼り付け用シート'!R24-(('測定データ貼り付け用シート'!U24-'測定データ貼り付け用シート'!Y24)*0.6+'測定データ貼り付け用シート'!Y24)</f>
        <v>0.773</v>
      </c>
      <c r="S27" s="98">
        <f>'測定データ貼り付け用シート'!S24-('測定データ貼り付け用シート'!U24*1)</f>
        <v>0.8220000000000001</v>
      </c>
    </row>
    <row r="28" spans="1:19" ht="15">
      <c r="A28" s="99">
        <v>540</v>
      </c>
      <c r="B28" s="98">
        <f>'測定データ貼り付け用シート'!B25-'測定データ貼り付け用シート'!Y25</f>
        <v>0.684</v>
      </c>
      <c r="C28" s="98">
        <f>'測定データ貼り付け用シート'!C25-'測定データ貼り付け用シート'!X25</f>
        <v>0.747</v>
      </c>
      <c r="D28" s="98">
        <f>'測定データ貼り付け用シート'!D25-(('測定データ貼り付け用シート'!W25-'測定データ貼り付け用シート'!Y25)*0.2+'測定データ貼り付け用シート'!Y25)</f>
        <v>0.7392000000000001</v>
      </c>
      <c r="E28" s="98">
        <f>'測定データ貼り付け用シート'!E25-(('測定データ貼り付け用シート'!W25-'測定データ貼り付け用シート'!Y25)*0.3+'測定データ貼り付け用シート'!Y25)</f>
        <v>0.7508000000000001</v>
      </c>
      <c r="F28" s="98">
        <f>'測定データ貼り付け用シート'!F25-(('測定データ貼り付け用シート'!W25-'測定データ貼り付け用シート'!Y25)*0.6+'測定データ貼り付け用シート'!Y25)</f>
        <v>0.7886</v>
      </c>
      <c r="G28" s="98">
        <f>'測定データ貼り付け用シート'!G25-('測定データ貼り付け用シート'!W25*1)</f>
        <v>0.8220000000000001</v>
      </c>
      <c r="H28" s="98">
        <f>'測定データ貼り付け用シート'!H25-('測定データ貼り付け用シート'!V25*1)</f>
        <v>0.8079999999999999</v>
      </c>
      <c r="I28" s="98">
        <f>'測定データ貼り付け用シート'!I25-(('測定データ貼り付け用シート'!V25-'測定データ貼り付け用シート'!Y25)*0.6+'測定データ貼り付け用シート'!Y25)</f>
        <v>0.7992000000000001</v>
      </c>
      <c r="J28" s="98">
        <f>'測定データ貼り付け用シート'!J25-(('測定データ貼り付け用シート'!V25-'測定データ貼り付け用シート'!Y25)*0.3+'測定データ貼り付け用シート'!Y25)</f>
        <v>0.7716</v>
      </c>
      <c r="K28" s="98">
        <f>'測定データ貼り付け用シート'!K25-(('測定データ貼り付け用シート'!V25-'測定データ貼り付け用シート'!Y25)*0.2+'測定データ貼り付け用シート'!Y25)</f>
        <v>0.7574000000000001</v>
      </c>
      <c r="L28" s="98">
        <f>'測定データ貼り付け用シート'!L25-'測定データ貼り付け用シート'!X25</f>
        <v>0.771</v>
      </c>
      <c r="M28" s="98">
        <f>'測定データ貼り付け用シート'!M25-'測定データ貼り付け用シート'!Y25</f>
        <v>0.7050000000000001</v>
      </c>
      <c r="N28" s="98">
        <f>'測定データ貼り付け用シート'!N25-'測定データ貼り付け用シート'!Y25</f>
        <v>0.68</v>
      </c>
      <c r="O28" s="98">
        <f>'測定データ貼り付け用シート'!O25-'測定データ貼り付け用シート'!X25</f>
        <v>0.759</v>
      </c>
      <c r="P28" s="98">
        <f>'測定データ貼り付け用シート'!P25-(('測定データ貼り付け用シート'!U25-'測定データ貼り付け用シート'!Y25)*0.2+'測定データ貼り付け用シート'!Y25)</f>
        <v>0.7548</v>
      </c>
      <c r="Q28" s="98">
        <f>'測定データ貼り付け用シート'!Q25-(('測定データ貼り付け用シート'!U25-'測定データ貼り付け用シート'!Y25)*0.3+'測定データ貼り付け用シート'!Y25)</f>
        <v>0.7652000000000001</v>
      </c>
      <c r="R28" s="98">
        <f>'測定データ貼り付け用シート'!R25-(('測定データ貼り付け用シート'!U25-'測定データ貼り付け用シート'!Y25)*0.6+'測定データ貼り付け用シート'!Y25)</f>
        <v>0.7704</v>
      </c>
      <c r="S28" s="98">
        <f>'測定データ貼り付け用シート'!S25-('測定データ貼り付け用シート'!U25*1)</f>
        <v>0.8219999999999998</v>
      </c>
    </row>
    <row r="29" spans="1:19" ht="15">
      <c r="A29" s="99">
        <v>570</v>
      </c>
      <c r="B29" s="98">
        <f>'測定データ貼り付け用シート'!B26-'測定データ貼り付け用シート'!Y26</f>
        <v>0.683</v>
      </c>
      <c r="C29" s="98">
        <f>'測定データ貼り付け用シート'!C26-'測定データ貼り付け用シート'!X26</f>
        <v>0.746</v>
      </c>
      <c r="D29" s="98">
        <f>'測定データ貼り付け用シート'!D26-(('測定データ貼り付け用シート'!W26-'測定データ貼り付け用シート'!Y26)*0.2+'測定データ貼り付け用シート'!Y26)</f>
        <v>0.737</v>
      </c>
      <c r="E29" s="98">
        <f>'測定データ貼り付け用シート'!E26-(('測定データ貼り付け用シート'!W26-'測定データ貼り付け用シート'!Y26)*0.3+'測定データ貼り付け用シート'!Y26)</f>
        <v>0.7485</v>
      </c>
      <c r="F29" s="98">
        <f>'測定データ貼り付け用シート'!F26-(('測定データ貼り付け用シート'!W26-'測定データ貼り付け用シート'!Y26)*0.6+'測定データ貼り付け用シート'!Y26)</f>
        <v>0.7850000000000001</v>
      </c>
      <c r="G29" s="98">
        <f>'測定データ貼り付け用シート'!G26-('測定データ貼り付け用シート'!W26*1)</f>
        <v>0.8220000000000001</v>
      </c>
      <c r="H29" s="98">
        <f>'測定データ貼り付け用シート'!H26-('測定データ貼り付け用シート'!V26*1)</f>
        <v>0.8150000000000001</v>
      </c>
      <c r="I29" s="98">
        <f>'測定データ貼り付け用シート'!I26-(('測定データ貼り付け用シート'!V26-'測定データ貼り付け用シート'!Y26)*0.6+'測定データ貼り付け用シート'!Y26)</f>
        <v>0.7982</v>
      </c>
      <c r="J29" s="98">
        <f>'測定データ貼り付け用シート'!J26-(('測定データ貼り付け用シート'!V26-'測定データ貼り付け用シート'!Y26)*0.3+'測定データ貼り付け用シート'!Y26)</f>
        <v>0.7706</v>
      </c>
      <c r="K29" s="98">
        <f>'測定データ貼り付け用シート'!K26-(('測定データ貼り付け用シート'!V26-'測定データ貼り付け用シート'!Y26)*0.2+'測定データ貼り付け用シート'!Y26)</f>
        <v>0.7574000000000001</v>
      </c>
      <c r="L29" s="98">
        <f>'測定データ貼り付け用シート'!L26-'測定データ貼り付け用シート'!X26</f>
        <v>0.771</v>
      </c>
      <c r="M29" s="98">
        <f>'測定データ貼り付け用シート'!M26-'測定データ貼り付け用シート'!Y26</f>
        <v>0.7030000000000001</v>
      </c>
      <c r="N29" s="98">
        <f>'測定データ貼り付け用シート'!N26-'測定データ貼り付け用シート'!Y26</f>
        <v>0.677</v>
      </c>
      <c r="O29" s="98">
        <f>'測定データ貼り付け用シート'!O26-'測定データ貼り付け用シート'!X26</f>
        <v>0.759</v>
      </c>
      <c r="P29" s="98">
        <f>'測定データ貼り付け用シート'!P26-(('測定データ貼り付け用シート'!U26-'測定データ貼り付け用シート'!Y26)*0.2+'測定データ貼り付け用シート'!Y26)</f>
        <v>0.7548</v>
      </c>
      <c r="Q29" s="98">
        <f>'測定データ貼り付け用シート'!Q26-(('測定データ貼り付け用シート'!U26-'測定データ貼り付け用シート'!Y26)*0.3+'測定データ貼り付け用シート'!Y26)</f>
        <v>0.7662</v>
      </c>
      <c r="R29" s="98">
        <f>'測定データ貼り付け用シート'!R26-(('測定データ貼り付け用シート'!U26-'測定データ貼り付け用シート'!Y26)*0.6+'測定データ貼り付け用シート'!Y26)</f>
        <v>0.7704</v>
      </c>
      <c r="S29" s="98">
        <f>'測定データ貼り付け用シート'!S26-('測定データ貼り付け用シート'!U26*1)</f>
        <v>0.823</v>
      </c>
    </row>
    <row r="30" spans="1:19" ht="15">
      <c r="A30" s="99">
        <v>600</v>
      </c>
      <c r="B30" s="98">
        <f>'測定データ貼り付け用シート'!B27-'測定データ貼り付け用シート'!Y27</f>
        <v>0.681</v>
      </c>
      <c r="C30" s="98">
        <f>'測定データ貼り付け用シート'!C27-'測定データ貼り付け用シート'!X27</f>
        <v>0.745</v>
      </c>
      <c r="D30" s="98">
        <f>'測定データ貼り付け用シート'!D27-(('測定データ貼り付け用シート'!W27-'測定データ貼り付け用シート'!Y27)*0.2+'測定データ貼り付け用シート'!Y27)</f>
        <v>0.736</v>
      </c>
      <c r="E30" s="98">
        <f>'測定データ貼り付け用シート'!E27-(('測定データ貼り付け用シート'!W27-'測定データ貼り付け用シート'!Y27)*0.3+'測定データ貼り付け用シート'!Y27)</f>
        <v>0.7485</v>
      </c>
      <c r="F30" s="98">
        <f>'測定データ貼り付け用シート'!F27-(('測定データ貼り付け用シート'!W27-'測定データ貼り付け用シート'!Y27)*0.6+'測定データ貼り付け用シート'!Y27)</f>
        <v>0.7850000000000001</v>
      </c>
      <c r="G30" s="98">
        <f>'測定データ貼り付け用シート'!G27-('測定データ貼り付け用シート'!W27*1)</f>
        <v>0.8220000000000001</v>
      </c>
      <c r="H30" s="98">
        <f>'測定データ貼り付け用シート'!H27-('測定データ貼り付け用シート'!V27*1)</f>
        <v>0.8170000000000001</v>
      </c>
      <c r="I30" s="98">
        <f>'測定データ貼り付け用シート'!I27-(('測定データ貼り付け用シート'!V27-'測定データ貼り付け用シート'!Y27)*0.6+'測定データ貼り付け用シート'!Y27)</f>
        <v>0.7982</v>
      </c>
      <c r="J30" s="98">
        <f>'測定データ貼り付け用シート'!J27-(('測定データ貼り付け用シート'!V27-'測定データ貼り付け用シート'!Y27)*0.3+'測定データ貼り付け用シート'!Y27)</f>
        <v>0.7696</v>
      </c>
      <c r="K30" s="98">
        <f>'測定データ貼り付け用シート'!K27-(('測定データ貼り付け用シート'!V27-'測定データ貼り付け用シート'!Y27)*0.2+'測定データ貼り付け用シート'!Y27)</f>
        <v>0.7554000000000001</v>
      </c>
      <c r="L30" s="98">
        <f>'測定データ貼り付け用シート'!L27-'測定データ貼り付け用シート'!X27</f>
        <v>0.77</v>
      </c>
      <c r="M30" s="98">
        <f>'測定データ貼り付け用シート'!M27-'測定データ貼り付け用シート'!Y27</f>
        <v>0.7020000000000001</v>
      </c>
      <c r="N30" s="98">
        <f>'測定データ貼り付け用シート'!N27-'測定データ貼り付け用シート'!Y27</f>
        <v>0.676</v>
      </c>
      <c r="O30" s="98">
        <f>'測定データ貼り付け用シート'!O27-'測定データ貼り付け用シート'!X27</f>
        <v>0.76</v>
      </c>
      <c r="P30" s="98">
        <f>'測定データ貼り付け用シート'!P27-(('測定データ貼り付け用シート'!U27-'測定データ貼り付け用シート'!Y27)*0.2+'測定データ貼り付け用シート'!Y27)</f>
        <v>0.7538</v>
      </c>
      <c r="Q30" s="98">
        <f>'測定データ貼り付け用シート'!Q27-(('測定データ貼り付け用シート'!U27-'測定データ貼り付け用シート'!Y27)*0.3+'測定データ貼り付け用シート'!Y27)</f>
        <v>0.7632000000000001</v>
      </c>
      <c r="R30" s="98">
        <f>'測定データ貼り付け用シート'!R27-(('測定データ貼り付け用シート'!U27-'測定データ貼り付け用シート'!Y27)*0.6+'測定データ貼り付け用シート'!Y27)</f>
        <v>0.7704</v>
      </c>
      <c r="S30" s="98">
        <f>'測定データ貼り付け用シート'!S27-('測定データ貼り付け用シート'!U27*1)</f>
        <v>0.8199999999999998</v>
      </c>
    </row>
    <row r="31" spans="1:19" ht="15">
      <c r="A31" s="99">
        <v>630</v>
      </c>
      <c r="B31" s="98">
        <f>'測定データ貼り付け用シート'!B28-'測定データ貼り付け用シート'!Y28</f>
        <v>0.679</v>
      </c>
      <c r="C31" s="98">
        <f>'測定データ貼り付け用シート'!C28-'測定データ貼り付け用シート'!X28</f>
        <v>0.742</v>
      </c>
      <c r="D31" s="98">
        <f>'測定データ貼り付け用シート'!D28-(('測定データ貼り付け用シート'!W28-'測定データ貼り付け用シート'!Y28)*0.2+'測定データ貼り付け用シート'!Y28)</f>
        <v>0.7328</v>
      </c>
      <c r="E31" s="98">
        <f>'測定データ貼り付け用シート'!E28-(('測定データ貼り付け用シート'!W28-'測定データ貼り付け用シート'!Y28)*0.3+'測定データ貼り付け用シート'!Y28)</f>
        <v>0.7442000000000001</v>
      </c>
      <c r="F31" s="98">
        <f>'測定データ貼り付け用シート'!F28-(('測定データ貼り付け用シート'!W28-'測定データ貼り付け用シート'!Y28)*0.6+'測定データ貼り付け用シート'!Y28)</f>
        <v>0.7814</v>
      </c>
      <c r="G31" s="98">
        <f>'測定データ貼り付け用シート'!G28-('測定データ貼り付け用シート'!W28*1)</f>
        <v>0.8170000000000002</v>
      </c>
      <c r="H31" s="98">
        <f>'測定データ貼り付け用シート'!H28-('測定データ貼り付け用シート'!V28*1)</f>
        <v>0.818</v>
      </c>
      <c r="I31" s="98">
        <f>'測定データ貼り付け用シート'!I28-(('測定データ貼り付け用シート'!V28-'測定データ貼り付け用シート'!Y28)*0.6+'測定データ貼り付け用シート'!Y28)</f>
        <v>0.7982</v>
      </c>
      <c r="J31" s="98">
        <f>'測定データ貼り付け用シート'!J28-(('測定データ貼り付け用シート'!V28-'測定データ貼り付け用シート'!Y28)*0.3+'測定データ貼り付け用シート'!Y28)</f>
        <v>0.7686000000000001</v>
      </c>
      <c r="K31" s="98">
        <f>'測定データ貼り付け用シート'!K28-(('測定データ貼り付け用シート'!V28-'測定データ貼り付け用シート'!Y28)*0.2+'測定データ貼り付け用シート'!Y28)</f>
        <v>0.7554000000000001</v>
      </c>
      <c r="L31" s="98">
        <f>'測定データ貼り付け用シート'!L28-'測定データ貼り付け用シート'!X28</f>
        <v>0.771</v>
      </c>
      <c r="M31" s="98">
        <f>'測定データ貼り付け用シート'!M28-'測定データ貼り付け用シート'!Y28</f>
        <v>0.6990000000000001</v>
      </c>
      <c r="N31" s="98">
        <f>'測定データ貼り付け用シート'!N28-'測定データ貼り付け用シート'!Y28</f>
        <v>0.673</v>
      </c>
      <c r="O31" s="98">
        <f>'測定データ貼り付け用シート'!O28-'測定データ貼り付け用シート'!X28</f>
        <v>0.757</v>
      </c>
      <c r="P31" s="98">
        <f>'測定データ貼り付け用シート'!P28-(('測定データ貼り付け用シート'!U28-'測定データ貼り付け用シート'!Y28)*0.2+'測定データ貼り付け用シート'!Y28)</f>
        <v>0.7516</v>
      </c>
      <c r="Q31" s="98">
        <f>'測定データ貼り付け用シート'!Q28-(('測定データ貼り付け用シート'!U28-'測定データ貼り付け用シート'!Y28)*0.3+'測定データ貼り付け用シート'!Y28)</f>
        <v>0.7629</v>
      </c>
      <c r="R31" s="98">
        <f>'測定データ貼り付け用シート'!R28-(('測定データ貼り付け用シート'!U28-'測定データ貼り付け用シート'!Y28)*0.6+'測定データ貼り付け用シート'!Y28)</f>
        <v>0.7678</v>
      </c>
      <c r="S31" s="98">
        <f>'測定データ貼り付け用シート'!S28-('測定データ貼り付け用シート'!U28*1)</f>
        <v>0.819</v>
      </c>
    </row>
    <row r="32" spans="1:19" ht="15">
      <c r="A32" s="99">
        <v>660</v>
      </c>
      <c r="B32" s="98">
        <f>'測定データ貼り付け用シート'!B29-'測定データ貼り付け用シート'!Y29</f>
        <v>0.678</v>
      </c>
      <c r="C32" s="98">
        <f>'測定データ貼り付け用シート'!C29-'測定データ貼り付け用シート'!X29</f>
        <v>0.743</v>
      </c>
      <c r="D32" s="98">
        <f>'測定データ貼り付け用シート'!D29-(('測定データ貼り付け用シート'!W29-'測定データ貼り付け用シート'!Y29)*0.2+'測定データ貼り付け用シート'!Y29)</f>
        <v>0.732</v>
      </c>
      <c r="E32" s="98">
        <f>'測定データ貼り付け用シート'!E29-(('測定データ貼り付け用シート'!W29-'測定データ貼り付け用シート'!Y29)*0.3+'測定データ貼り付け用シート'!Y29)</f>
        <v>0.7445</v>
      </c>
      <c r="F32" s="98">
        <f>'測定データ貼り付け用シート'!F29-(('測定データ貼り付け用シート'!W29-'測定データ貼り付け用シート'!Y29)*0.6+'測定データ貼り付け用シート'!Y29)</f>
        <v>0.7810000000000001</v>
      </c>
      <c r="G32" s="98">
        <f>'測定データ貼り付け用シート'!G29-('測定データ貼り付け用シート'!W29*1)</f>
        <v>0.8200000000000001</v>
      </c>
      <c r="H32" s="98">
        <f>'測定データ貼り付け用シート'!H29-('測定データ貼り付け用シート'!V29*1)</f>
        <v>0.813</v>
      </c>
      <c r="I32" s="98">
        <f>'測定データ貼り付け用シート'!I29-(('測定データ貼り付け用シート'!V29-'測定データ貼り付け用シート'!Y29)*0.6+'測定データ貼り付け用シート'!Y29)</f>
        <v>0.7956</v>
      </c>
      <c r="J32" s="98">
        <f>'測定データ貼り付け用シート'!J29-(('測定データ貼り付け用シート'!V29-'測定データ貼り付け用シート'!Y29)*0.3+'測定データ貼り付け用シート'!Y29)</f>
        <v>0.7673000000000001</v>
      </c>
      <c r="K32" s="98">
        <f>'測定データ貼り付け用シート'!K29-(('測定データ貼り付け用シート'!V29-'測定データ貼り付け用シート'!Y29)*0.2+'測定データ貼り付け用シート'!Y29)</f>
        <v>0.7532</v>
      </c>
      <c r="L32" s="98">
        <f>'測定データ貼り付け用シート'!L29-'測定データ貼り付け用シート'!X29</f>
        <v>0.769</v>
      </c>
      <c r="M32" s="98">
        <f>'測定データ貼り付け用シート'!M29-'測定データ貼り付け用シート'!Y29</f>
        <v>0.6980000000000001</v>
      </c>
      <c r="N32" s="98">
        <f>'測定データ貼り付け用シート'!N29-'測定データ貼り付け用シート'!Y29</f>
        <v>0.672</v>
      </c>
      <c r="O32" s="98">
        <f>'測定データ貼り付け用シート'!O29-'測定データ貼り付け用シート'!X29</f>
        <v>0.757</v>
      </c>
      <c r="P32" s="98">
        <f>'測定データ貼り付け用シート'!P29-(('測定データ貼り付け用シート'!U29-'測定データ貼り付け用シート'!Y29)*0.2+'測定データ貼り付け用シート'!Y29)</f>
        <v>0.7516</v>
      </c>
      <c r="Q32" s="98">
        <f>'測定データ貼り付け用シート'!Q29-(('測定データ貼り付け用シート'!U29-'測定データ貼り付け用シート'!Y29)*0.3+'測定データ貼り付け用シート'!Y29)</f>
        <v>0.7629</v>
      </c>
      <c r="R32" s="98">
        <f>'測定データ貼り付け用シート'!R29-(('測定データ貼り付け用シート'!U29-'測定データ貼り付け用シート'!Y29)*0.6+'測定データ貼り付け用シート'!Y29)</f>
        <v>0.7678</v>
      </c>
      <c r="S32" s="98">
        <f>'測定データ貼り付け用シート'!S29-('測定データ貼り付け用シート'!U29*1)</f>
        <v>0.8200000000000001</v>
      </c>
    </row>
    <row r="33" spans="1:19" ht="15">
      <c r="A33" s="99">
        <v>690</v>
      </c>
      <c r="B33" s="98">
        <f>'測定データ貼り付け用シート'!B30-'測定データ貼り付け用シート'!Y30</f>
        <v>0.676</v>
      </c>
      <c r="C33" s="98">
        <f>'測定データ貼り付け用シート'!C30-'測定データ貼り付け用シート'!X30</f>
        <v>0.742</v>
      </c>
      <c r="D33" s="98">
        <f>'測定データ貼り付け用シート'!D30-(('測定データ貼り付け用シート'!W30-'測定データ貼り付け用シート'!Y30)*0.2+'測定データ貼り付け用シート'!Y30)</f>
        <v>0.7318</v>
      </c>
      <c r="E33" s="98">
        <f>'測定データ貼り付け用シート'!E30-(('測定データ貼り付け用シート'!W30-'測定データ貼り付け用シート'!Y30)*0.3+'測定データ貼り付け用シート'!Y30)</f>
        <v>0.7452000000000001</v>
      </c>
      <c r="F33" s="98">
        <f>'測定データ貼り付け用シート'!F30-(('測定データ貼り付け用シート'!W30-'測定データ貼り付け用シート'!Y30)*0.6+'測定データ貼り付け用シート'!Y30)</f>
        <v>0.7834</v>
      </c>
      <c r="G33" s="98">
        <f>'測定データ貼り付け用シート'!G30-('測定データ貼り付け用シート'!W30*1)</f>
        <v>0.8190000000000002</v>
      </c>
      <c r="H33" s="98">
        <f>'測定データ貼り付け用シート'!H30-('測定データ貼り付け用シート'!V30*1)</f>
        <v>0.812</v>
      </c>
      <c r="I33" s="98">
        <f>'測定データ貼り付け用シート'!I30-(('測定データ貼り付け用シート'!V30-'測定データ貼り付け用シート'!Y30)*0.6+'測定データ貼り付け用シート'!Y30)</f>
        <v>0.7946000000000001</v>
      </c>
      <c r="J33" s="98">
        <f>'測定データ貼り付け用シート'!J30-(('測定データ貼り付け用シート'!V30-'測定データ貼り付け用シート'!Y30)*0.3+'測定データ貼り付け用シート'!Y30)</f>
        <v>0.7663000000000001</v>
      </c>
      <c r="K33" s="98">
        <f>'測定データ貼り付け用シート'!K30-(('測定データ貼り付け用シート'!V30-'測定データ貼り付け用シート'!Y30)*0.2+'測定データ貼り付け用シート'!Y30)</f>
        <v>0.7532</v>
      </c>
      <c r="L33" s="98">
        <f>'測定データ貼り付け用シート'!L30-'測定データ貼り付け用シート'!X30</f>
        <v>0.768</v>
      </c>
      <c r="M33" s="98">
        <f>'測定データ貼り付け用シート'!M30-'測定データ貼り付け用シート'!Y30</f>
        <v>0.6960000000000001</v>
      </c>
      <c r="N33" s="98">
        <f>'測定データ貼り付け用シート'!N30-'測定データ貼り付け用シート'!Y30</f>
        <v>0.67</v>
      </c>
      <c r="O33" s="98">
        <f>'測定データ貼り付け用シート'!O30-'測定データ貼り付け用シート'!X30</f>
        <v>0.756</v>
      </c>
      <c r="P33" s="98">
        <f>'測定データ貼り付け用シート'!P30-(('測定データ貼り付け用シート'!U30-'測定データ貼り付け用シート'!Y30)*0.2+'測定データ貼り付け用シート'!Y30)</f>
        <v>0.7494000000000001</v>
      </c>
      <c r="Q33" s="98">
        <f>'測定データ貼り付け用シート'!Q30-(('測定データ貼り付け用シート'!U30-'測定データ貼り付け用シート'!Y30)*0.3+'測定データ貼り付け用シート'!Y30)</f>
        <v>0.7616</v>
      </c>
      <c r="R33" s="98">
        <f>'測定データ貼り付け用シート'!R30-(('測定データ貼り付け用シート'!U30-'測定データ貼り付け用シート'!Y30)*0.6+'測定データ貼り付け用シート'!Y30)</f>
        <v>0.7672</v>
      </c>
      <c r="S33" s="98">
        <f>'測定データ貼り付け用シート'!S30-('測定データ貼り付け用シート'!U30*1)</f>
        <v>0.819</v>
      </c>
    </row>
    <row r="34" spans="1:19" ht="15">
      <c r="A34" s="99">
        <v>720</v>
      </c>
      <c r="B34" s="98">
        <f>'測定データ貼り付け用シート'!B31-'測定データ貼り付け用シート'!Y31</f>
        <v>0.674</v>
      </c>
      <c r="C34" s="98">
        <f>'測定データ貼り付け用シート'!C31-'測定データ貼り付け用シート'!X31</f>
        <v>0.7390000000000001</v>
      </c>
      <c r="D34" s="98">
        <f>'測定データ貼り付け用シート'!D31-(('測定データ貼り付け用シート'!W31-'測定データ貼り付け用シート'!Y31)*0.2+'測定データ貼り付け用シート'!Y31)</f>
        <v>0.7288</v>
      </c>
      <c r="E34" s="98">
        <f>'測定データ貼り付け用シート'!E31-(('測定データ貼り付け用シート'!W31-'測定データ貼り付け用シート'!Y31)*0.3+'測定データ貼り付け用シート'!Y31)</f>
        <v>0.7422000000000001</v>
      </c>
      <c r="F34" s="98">
        <f>'測定データ貼り付け用シート'!F31-(('測定データ貼り付け用シート'!W31-'測定データ貼り付け用シート'!Y31)*0.6+'測定データ貼り付け用シート'!Y31)</f>
        <v>0.7784000000000001</v>
      </c>
      <c r="G34" s="98">
        <f>'測定データ貼り付け用シート'!G31-('測定データ貼り付け用シート'!W31*1)</f>
        <v>0.8180000000000001</v>
      </c>
      <c r="H34" s="98">
        <f>'測定データ貼り付け用シート'!H31-('測定データ貼り付け用シート'!V31*1)</f>
        <v>0.812</v>
      </c>
      <c r="I34" s="98">
        <f>'測定データ貼り付け用シート'!I31-(('測定データ貼り付け用シート'!V31-'測定データ貼り付け用シート'!Y31)*0.6+'測定データ貼り付け用シート'!Y31)</f>
        <v>0.7946000000000001</v>
      </c>
      <c r="J34" s="98">
        <f>'測定データ貼り付け用シート'!J31-(('測定データ貼り付け用シート'!V31-'測定データ貼り付け用シート'!Y31)*0.3+'測定データ貼り付け用シート'!Y31)</f>
        <v>0.7653000000000001</v>
      </c>
      <c r="K34" s="98">
        <f>'測定データ貼り付け用シート'!K31-(('測定データ貼り付け用シート'!V31-'測定データ貼り付け用シート'!Y31)*0.2+'測定データ貼り付け用シート'!Y31)</f>
        <v>0.7522</v>
      </c>
      <c r="L34" s="98">
        <f>'測定データ貼り付け用シート'!L31-'測定データ貼り付け用シート'!X31</f>
        <v>0.768</v>
      </c>
      <c r="M34" s="98">
        <f>'測定データ貼り付け用シート'!M31-'測定データ貼り付け用シート'!Y31</f>
        <v>0.6940000000000001</v>
      </c>
      <c r="N34" s="98">
        <f>'測定データ貼り付け用シート'!N31-'測定データ貼り付け用シート'!Y31</f>
        <v>0.668</v>
      </c>
      <c r="O34" s="98">
        <f>'測定データ貼り付け用シート'!O31-'測定データ貼り付け用シート'!X31</f>
        <v>0.754</v>
      </c>
      <c r="P34" s="98">
        <f>'測定データ貼り付け用シート'!P31-(('測定データ貼り付け用シート'!U31-'測定データ貼り付け用シート'!Y31)*0.2+'測定データ貼り付け用シート'!Y31)</f>
        <v>0.7484</v>
      </c>
      <c r="Q34" s="98">
        <f>'測定データ貼り付け用シート'!Q31-(('測定データ貼り付け用シート'!U31-'測定データ貼り付け用シート'!Y31)*0.3+'測定データ貼り付け用シート'!Y31)</f>
        <v>0.7586</v>
      </c>
      <c r="R34" s="98">
        <f>'測定データ貼り付け用シート'!R31-(('測定データ貼り付け用シート'!U31-'測定データ貼り付け用シート'!Y31)*0.6+'測定データ貼り付け用シート'!Y31)</f>
        <v>0.7652</v>
      </c>
      <c r="S34" s="98">
        <f>'測定データ貼り付け用シート'!S31-('測定データ貼り付け用シート'!U31*1)</f>
        <v>0.8159999999999998</v>
      </c>
    </row>
    <row r="35" spans="1:19" ht="15">
      <c r="A35" s="99">
        <v>750</v>
      </c>
      <c r="B35" s="98">
        <f>'測定データ貼り付け用シート'!B32-'測定データ貼り付け用シート'!Y32</f>
        <v>0.673</v>
      </c>
      <c r="C35" s="98">
        <f>'測定データ貼り付け用シート'!C32-'測定データ貼り付け用シート'!X32</f>
        <v>0.7390000000000001</v>
      </c>
      <c r="D35" s="98">
        <f>'測定データ貼り付け用シート'!D32-(('測定データ貼り付け用シート'!W32-'測定データ貼り付け用シート'!Y32)*0.2+'測定データ貼り付け用シート'!Y32)</f>
        <v>0.7276</v>
      </c>
      <c r="E35" s="98">
        <f>'測定データ貼り付け用シート'!E32-(('測定データ貼り付け用シート'!W32-'測定データ貼り付け用シート'!Y32)*0.3+'測定データ貼り付け用シート'!Y32)</f>
        <v>0.7419</v>
      </c>
      <c r="F35" s="98">
        <f>'測定データ貼り付け用シート'!F32-(('測定データ貼り付け用シート'!W32-'測定データ貼り付け用シート'!Y32)*0.6+'測定データ貼り付け用シート'!Y32)</f>
        <v>0.7787999999999999</v>
      </c>
      <c r="G35" s="98">
        <f>'測定データ貼り付け用シート'!G32-('測定データ貼り付け用シート'!W32*1)</f>
        <v>0.8180000000000001</v>
      </c>
      <c r="H35" s="98">
        <f>'測定データ貼り付け用シート'!H32-('測定データ貼り付け用シート'!V32*1)</f>
        <v>0.8109999999999999</v>
      </c>
      <c r="I35" s="98">
        <f>'測定データ貼り付け用シート'!I32-(('測定データ貼り付け用シート'!V32-'測定データ貼り付け用シート'!Y32)*0.6+'測定データ貼り付け用シート'!Y32)</f>
        <v>0.7936</v>
      </c>
      <c r="J35" s="98">
        <f>'測定データ貼り付け用シート'!J32-(('測定データ貼り付け用シート'!V32-'測定データ貼り付け用シート'!Y32)*0.3+'測定データ貼り付け用シート'!Y32)</f>
        <v>0.7643000000000001</v>
      </c>
      <c r="K35" s="98">
        <f>'測定データ貼り付け用シート'!K32-(('測定データ貼り付け用シート'!V32-'測定データ貼り付け用シート'!Y32)*0.2+'測定データ貼り付け用シート'!Y32)</f>
        <v>0.7502</v>
      </c>
      <c r="L35" s="98">
        <f>'測定データ貼り付け用シート'!L32-'測定データ貼り付け用シート'!X32</f>
        <v>0.767</v>
      </c>
      <c r="M35" s="98">
        <f>'測定データ貼り付け用シート'!M32-'測定データ貼り付け用シート'!Y32</f>
        <v>0.6930000000000001</v>
      </c>
      <c r="N35" s="98">
        <f>'測定データ貼り付け用シート'!N32-'測定データ貼り付け用シート'!Y32</f>
        <v>0.664</v>
      </c>
      <c r="O35" s="98">
        <f>'測定データ貼り付け用シート'!O32-'測定データ貼り付け用シート'!X32</f>
        <v>0.754</v>
      </c>
      <c r="P35" s="98">
        <f>'測定データ貼り付け用シート'!P32-(('測定データ貼り付け用シート'!U32-'測定データ貼り付け用シート'!Y32)*0.2+'測定データ貼り付け用シート'!Y32)</f>
        <v>0.7462</v>
      </c>
      <c r="Q35" s="98">
        <f>'測定データ貼り付け用シート'!Q32-(('測定データ貼り付け用シート'!U32-'測定データ貼り付け用シート'!Y32)*0.3+'測定データ貼り付け用シート'!Y32)</f>
        <v>0.7573000000000001</v>
      </c>
      <c r="R35" s="98">
        <f>'測定データ貼り付け用シート'!R32-(('測定データ貼り付け用シート'!U32-'測定データ貼り付け用シート'!Y32)*0.6+'測定データ貼り付け用シート'!Y32)</f>
        <v>0.7636000000000001</v>
      </c>
      <c r="S35" s="98">
        <f>'測定データ貼り付け用シート'!S32-('測定データ貼り付け用シート'!U32*1)</f>
        <v>0.8160000000000001</v>
      </c>
    </row>
    <row r="36" spans="1:19" ht="15">
      <c r="A36" s="99">
        <v>780</v>
      </c>
      <c r="B36" s="98">
        <f>'測定データ貼り付け用シート'!B33-'測定データ貼り付け用シート'!Y33</f>
        <v>0.669</v>
      </c>
      <c r="C36" s="98">
        <f>'測定データ貼り付け用シート'!C33-'測定データ貼り付け用シート'!X33</f>
        <v>0.7380000000000001</v>
      </c>
      <c r="D36" s="98">
        <f>'測定データ貼り付け用シート'!D33-(('測定データ貼り付け用シート'!W33-'測定データ貼り付け用シート'!Y33)*0.2+'測定データ貼り付け用シート'!Y33)</f>
        <v>0.7276</v>
      </c>
      <c r="E36" s="98">
        <f>'測定データ貼り付け用シート'!E33-(('測定データ貼り付け用シート'!W33-'測定データ貼り付け用シート'!Y33)*0.3+'測定データ貼り付け用シート'!Y33)</f>
        <v>0.7409000000000001</v>
      </c>
      <c r="F36" s="98">
        <f>'測定データ貼り付け用シート'!F33-(('測定データ貼り付け用シート'!W33-'測定データ貼り付け用シート'!Y33)*0.6+'測定データ貼り付け用シート'!Y33)</f>
        <v>0.7798</v>
      </c>
      <c r="G36" s="98">
        <f>'測定データ貼り付け用シート'!G33-('測定データ貼り付け用シート'!W33*1)</f>
        <v>0.819</v>
      </c>
      <c r="H36" s="98">
        <f>'測定データ貼り付け用シート'!H33-('測定データ貼り付け用シート'!V33*1)</f>
        <v>0.8109999999999999</v>
      </c>
      <c r="I36" s="98">
        <f>'測定データ貼り付け用シート'!I33-(('測定データ貼り付け用シート'!V33-'測定データ貼り付け用シート'!Y33)*0.6+'測定データ貼り付け用シート'!Y33)</f>
        <v>0.7926000000000001</v>
      </c>
      <c r="J36" s="98">
        <f>'測定データ貼り付け用シート'!J33-(('測定データ貼り付け用シート'!V33-'測定データ貼り付け用シート'!Y33)*0.3+'測定データ貼り付け用シート'!Y33)</f>
        <v>0.7623000000000001</v>
      </c>
      <c r="K36" s="98">
        <f>'測定データ貼り付け用シート'!K33-(('測定データ貼り付け用シート'!V33-'測定データ貼り付け用シート'!Y33)*0.2+'測定データ貼り付け用シート'!Y33)</f>
        <v>0.7492</v>
      </c>
      <c r="L36" s="98">
        <f>'測定データ貼り付け用シート'!L33-'測定データ貼り付け用シート'!X33</f>
        <v>0.766</v>
      </c>
      <c r="M36" s="98">
        <f>'測定データ貼り付け用シート'!M33-'測定データ貼り付け用シート'!Y33</f>
        <v>0.6910000000000001</v>
      </c>
      <c r="N36" s="98">
        <f>'測定データ貼り付け用シート'!N33-'測定データ貼り付け用シート'!Y33</f>
        <v>0.662</v>
      </c>
      <c r="O36" s="98">
        <f>'測定データ貼り付け用シート'!O33-'測定データ貼り付け用シート'!X33</f>
        <v>0.753</v>
      </c>
      <c r="P36" s="98">
        <f>'測定データ貼り付け用シート'!P33-(('測定データ貼り付け用シート'!U33-'測定データ貼り付け用シート'!Y33)*0.2+'測定データ貼り付け用シート'!Y33)</f>
        <v>0.7462</v>
      </c>
      <c r="Q36" s="98">
        <f>'測定データ貼り付け用シート'!Q33-(('測定データ貼り付け用シート'!U33-'測定データ貼り付け用シート'!Y33)*0.3+'測定データ貼り付け用シート'!Y33)</f>
        <v>0.7573000000000001</v>
      </c>
      <c r="R36" s="98">
        <f>'測定データ貼り付け用シート'!R33-(('測定データ貼り付け用シート'!U33-'測定データ貼り付け用シート'!Y33)*0.6+'測定データ貼り付け用シート'!Y33)</f>
        <v>0.7646</v>
      </c>
      <c r="S36" s="98">
        <f>'測定データ貼り付け用シート'!S33-('測定データ貼り付け用シート'!U33*1)</f>
        <v>0.8140000000000001</v>
      </c>
    </row>
    <row r="37" spans="1:19" ht="15">
      <c r="A37" s="99">
        <v>810</v>
      </c>
      <c r="B37" s="98">
        <f>'測定データ貼り付け用シート'!B34-'測定データ貼り付け用シート'!Y34</f>
        <v>0.668</v>
      </c>
      <c r="C37" s="98">
        <f>'測定データ貼り付け用シート'!C34-'測定データ貼り付け用シート'!X34</f>
        <v>0.7360000000000001</v>
      </c>
      <c r="D37" s="98">
        <f>'測定データ貼り付け用シート'!D34-(('測定データ貼り付け用シート'!W34-'測定データ貼り付け用シート'!Y34)*0.2+'測定データ貼り付け用シート'!Y34)</f>
        <v>0.7246</v>
      </c>
      <c r="E37" s="98">
        <f>'測定データ貼り付け用シート'!E34-(('測定データ貼り付け用シート'!W34-'測定データ貼り付け用シート'!Y34)*0.3+'測定データ貼り付け用シート'!Y34)</f>
        <v>0.7389000000000001</v>
      </c>
      <c r="F37" s="98">
        <f>'測定データ貼り付け用シート'!F34-(('測定データ貼り付け用シート'!W34-'測定データ貼り付け用シート'!Y34)*0.6+'測定データ貼り付け用シート'!Y34)</f>
        <v>0.7758</v>
      </c>
      <c r="G37" s="98">
        <f>'測定データ貼り付け用シート'!G34-('測定データ貼り付け用シート'!W34*1)</f>
        <v>0.815</v>
      </c>
      <c r="H37" s="98">
        <f>'測定データ貼り付け用シート'!H34-('測定データ貼り付け用シート'!V34*1)</f>
        <v>0.81</v>
      </c>
      <c r="I37" s="98">
        <f>'測定データ貼り付け用シート'!I34-(('測定データ貼り付け用シート'!V34-'測定データ貼り付け用シート'!Y34)*0.6+'測定データ貼り付け用シート'!Y34)</f>
        <v>0.7916</v>
      </c>
      <c r="J37" s="98">
        <f>'測定データ貼り付け用シート'!J34-(('測定データ貼り付け用シート'!V34-'測定データ貼り付け用シート'!Y34)*0.3+'測定データ貼り付け用シート'!Y34)</f>
        <v>0.7623000000000001</v>
      </c>
      <c r="K37" s="98">
        <f>'測定データ貼り付け用シート'!K34-(('測定データ貼り付け用シート'!V34-'測定データ貼り付け用シート'!Y34)*0.2+'測定データ貼り付け用シート'!Y34)</f>
        <v>0.7482</v>
      </c>
      <c r="L37" s="98">
        <f>'測定データ貼り付け用シート'!L34-'測定データ貼り付け用シート'!X34</f>
        <v>0.766</v>
      </c>
      <c r="M37" s="98">
        <f>'測定データ貼り付け用シート'!M34-'測定データ貼り付け用シート'!Y34</f>
        <v>0.6890000000000001</v>
      </c>
      <c r="N37" s="98">
        <f>'測定データ貼り付け用シート'!N34-'測定データ貼り付け用シート'!Y34</f>
        <v>0.66</v>
      </c>
      <c r="O37" s="98">
        <f>'測定データ貼り付け用シート'!O34-'測定データ貼り付け用シート'!X34</f>
        <v>0.751</v>
      </c>
      <c r="P37" s="98">
        <f>'測定データ貼り付け用シート'!P34-(('測定データ貼り付け用シート'!U34-'測定データ貼り付け用シート'!Y34)*0.2+'測定データ貼り付け用シート'!Y34)</f>
        <v>0.7432</v>
      </c>
      <c r="Q37" s="98">
        <f>'測定データ貼り付け用シート'!Q34-(('測定データ貼り付け用シート'!U34-'測定データ貼り付け用シート'!Y34)*0.3+'測定データ貼り付け用シート'!Y34)</f>
        <v>0.7563</v>
      </c>
      <c r="R37" s="98">
        <f>'測定データ貼り付け用シート'!R34-(('測定データ貼り付け用シート'!U34-'測定データ貼り付け用シート'!Y34)*0.6+'測定データ貼り付け用シート'!Y34)</f>
        <v>0.7596</v>
      </c>
      <c r="S37" s="98">
        <f>'測定データ貼り付け用シート'!S34-('測定データ貼り付け用シート'!U34*1)</f>
        <v>0.813</v>
      </c>
    </row>
    <row r="38" spans="1:19" ht="15">
      <c r="A38" s="99">
        <v>840</v>
      </c>
      <c r="B38" s="98">
        <f>'測定データ貼り付け用シート'!B35-'測定データ貼り付け用シート'!Y35</f>
        <v>0.666</v>
      </c>
      <c r="C38" s="98">
        <f>'測定データ貼り付け用シート'!C35-'測定データ貼り付け用シート'!X35</f>
        <v>0.7350000000000001</v>
      </c>
      <c r="D38" s="98">
        <f>'測定データ貼り付け用シート'!D35-(('測定データ貼り付け用シート'!W35-'測定データ貼り付け用シート'!Y35)*0.2+'測定データ貼り付け用シート'!Y35)</f>
        <v>0.7234</v>
      </c>
      <c r="E38" s="98">
        <f>'測定データ貼り付け用シート'!E35-(('測定データ貼り付け用シート'!W35-'測定データ貼り付け用シート'!Y35)*0.3+'測定データ貼り付け用シート'!Y35)</f>
        <v>0.7386</v>
      </c>
      <c r="F38" s="98">
        <f>'測定データ貼り付け用シート'!F35-(('測定データ貼り付け用シート'!W35-'測定データ貼り付け用シート'!Y35)*0.6+'測定データ貼り付け用シート'!Y35)</f>
        <v>0.7762</v>
      </c>
      <c r="G38" s="98">
        <f>'測定データ貼り付け用シート'!G35-('測定データ貼り付け用シート'!W35*1)</f>
        <v>0.8160000000000001</v>
      </c>
      <c r="H38" s="98">
        <f>'測定データ貼り付け用シート'!H35-('測定データ貼り付け用シート'!V35*1)</f>
        <v>0.8089999999999999</v>
      </c>
      <c r="I38" s="98">
        <f>'測定データ貼り付け用シート'!I35-(('測定データ貼り付け用シート'!V35-'測定データ貼り付け用シート'!Y35)*0.6+'測定データ貼り付け用シート'!Y35)</f>
        <v>0.7906000000000001</v>
      </c>
      <c r="J38" s="98">
        <f>'測定データ貼り付け用シート'!J35-(('測定データ貼り付け用シート'!V35-'測定データ貼り付け用シート'!Y35)*0.3+'測定データ貼り付け用シート'!Y35)</f>
        <v>0.7613000000000001</v>
      </c>
      <c r="K38" s="98">
        <f>'測定データ貼り付け用シート'!K35-(('測定データ貼り付け用シート'!V35-'測定データ貼り付け用シート'!Y35)*0.2+'測定データ貼り付け用シート'!Y35)</f>
        <v>0.7462</v>
      </c>
      <c r="L38" s="98">
        <f>'測定データ貼り付け用シート'!L35-'測定データ貼り付け用シート'!X35</f>
        <v>0.764</v>
      </c>
      <c r="M38" s="98">
        <f>'測定データ貼り付け用シート'!M35-'測定データ貼り付け用シート'!Y35</f>
        <v>0.687</v>
      </c>
      <c r="N38" s="98">
        <f>'測定データ貼り付け用シート'!N35-'測定データ貼り付け用シート'!Y35</f>
        <v>0.659</v>
      </c>
      <c r="O38" s="98">
        <f>'測定データ貼り付け用シート'!O35-'測定データ貼り付け用シート'!X35</f>
        <v>0.75</v>
      </c>
      <c r="P38" s="98">
        <f>'測定データ貼り付け用シート'!P35-(('測定データ貼り付け用シート'!U35-'測定データ貼り付け用シート'!Y35)*0.2+'測定データ貼り付け用シート'!Y35)</f>
        <v>0.743</v>
      </c>
      <c r="Q38" s="98">
        <f>'測定データ貼り付け用シート'!Q35-(('測定データ貼り付け用シート'!U35-'測定データ貼り付け用シート'!Y35)*0.3+'測定データ貼り付け用シート'!Y35)</f>
        <v>0.755</v>
      </c>
      <c r="R38" s="98">
        <f>'測定データ貼り付け用シート'!R35-(('測定データ貼り付け用シート'!U35-'測定データ貼り付け用シート'!Y35)*0.6+'測定データ貼り付け用シート'!Y35)</f>
        <v>0.761</v>
      </c>
      <c r="S38" s="98">
        <f>'測定データ貼り付け用シート'!S35-('測定データ貼り付け用シート'!U35*1)</f>
        <v>0.8109999999999999</v>
      </c>
    </row>
    <row r="39" spans="1:19" ht="15">
      <c r="A39" s="99">
        <v>870</v>
      </c>
      <c r="B39" s="98">
        <f>'測定データ貼り付け用シート'!B36-'測定データ貼り付け用シート'!Y36</f>
        <v>0.663</v>
      </c>
      <c r="C39" s="98">
        <f>'測定データ貼り付け用シート'!C36-'測定データ貼り付け用シート'!X36</f>
        <v>0.7340000000000001</v>
      </c>
      <c r="D39" s="98">
        <f>'測定データ貼り付け用シート'!D36-(('測定データ貼り付け用シート'!W36-'測定データ貼り付け用シート'!Y36)*0.2+'測定データ貼り付け用シート'!Y36)</f>
        <v>0.7223999999999999</v>
      </c>
      <c r="E39" s="98">
        <f>'測定データ貼り付け用シート'!E36-(('測定データ貼り付け用シート'!W36-'測定データ貼り付け用シート'!Y36)*0.3+'測定データ貼り付け用シート'!Y36)</f>
        <v>0.7376</v>
      </c>
      <c r="F39" s="98">
        <f>'測定データ貼り付け用シート'!F36-(('測定データ貼り付け用シート'!W36-'測定データ貼り付け用シート'!Y36)*0.6+'測定データ貼り付け用シート'!Y36)</f>
        <v>0.7762</v>
      </c>
      <c r="G39" s="98">
        <f>'測定データ貼り付け用シート'!G36-('測定データ貼り付け用シート'!W36*1)</f>
        <v>0.8170000000000002</v>
      </c>
      <c r="H39" s="98">
        <f>'測定データ貼り付け用シート'!H36-('測定データ貼り付け用シート'!V36*1)</f>
        <v>0.8089999999999999</v>
      </c>
      <c r="I39" s="98">
        <f>'測定データ貼り付け用シート'!I36-(('測定データ貼り付け用シート'!V36-'測定データ貼り付け用シート'!Y36)*0.6+'測定データ貼り付け用シート'!Y36)</f>
        <v>0.7906000000000001</v>
      </c>
      <c r="J39" s="98">
        <f>'測定データ貼り付け用シート'!J36-(('測定データ貼り付け用シート'!V36-'測定データ貼り付け用シート'!Y36)*0.3+'測定データ貼り付け用シート'!Y36)</f>
        <v>0.7603000000000001</v>
      </c>
      <c r="K39" s="98">
        <f>'測定データ貼り付け用シート'!K36-(('測定データ貼り付け用シート'!V36-'測定データ貼り付け用シート'!Y36)*0.2+'測定データ貼り付け用シート'!Y36)</f>
        <v>0.7452</v>
      </c>
      <c r="L39" s="98">
        <f>'測定データ貼り付け用シート'!L36-'測定データ貼り付け用シート'!X36</f>
        <v>0.763</v>
      </c>
      <c r="M39" s="98">
        <f>'測定データ貼り付け用シート'!M36-'測定データ貼り付け用シート'!Y36</f>
        <v>0.685</v>
      </c>
      <c r="N39" s="98">
        <f>'測定データ貼り付け用シート'!N36-'測定データ貼り付け用シート'!Y36</f>
        <v>0.655</v>
      </c>
      <c r="O39" s="98">
        <f>'測定データ貼り付け用シート'!O36-'測定データ貼り付け用シート'!X36</f>
        <v>0.748</v>
      </c>
      <c r="P39" s="98">
        <f>'測定データ貼り付け用シート'!P36-(('測定データ貼り付け用シート'!U36-'測定データ貼り付け用シート'!Y36)*0.2+'測定データ貼り付け用シート'!Y36)</f>
        <v>0.74</v>
      </c>
      <c r="Q39" s="98">
        <f>'測定データ貼り付け用シート'!Q36-(('測定データ貼り付け用シート'!U36-'測定データ貼り付け用シート'!Y36)*0.3+'測定データ貼り付け用シート'!Y36)</f>
        <v>0.752</v>
      </c>
      <c r="R39" s="98">
        <f>'測定データ貼り付け用シート'!R36-(('測定データ貼り付け用シート'!U36-'測定データ貼り付け用シート'!Y36)*0.6+'測定データ貼り付け用シート'!Y36)</f>
        <v>0.758</v>
      </c>
      <c r="S39" s="98">
        <f>'測定データ貼り付け用シート'!S36-('測定データ貼り付け用シート'!U36*1)</f>
        <v>0.8089999999999999</v>
      </c>
    </row>
    <row r="40" spans="1:19" ht="15">
      <c r="A40" s="99">
        <v>900</v>
      </c>
      <c r="B40" s="98">
        <f>'測定データ貼り付け用シート'!B37-'測定データ貼り付け用シート'!Y37</f>
        <v>0.662</v>
      </c>
      <c r="C40" s="98">
        <f>'測定データ貼り付け用シート'!C37-'測定データ貼り付け用シート'!X37</f>
        <v>0.7330000000000001</v>
      </c>
      <c r="D40" s="98">
        <f>'測定データ貼り付け用シート'!D37-(('測定データ貼り付け用シート'!W37-'測定データ貼り付け用シート'!Y37)*0.2+'測定データ貼り付け用シート'!Y37)</f>
        <v>0.7194</v>
      </c>
      <c r="E40" s="98">
        <f>'測定データ貼り付け用シート'!E37-(('測定データ貼り付け用シート'!W37-'測定データ貼り付け用シート'!Y37)*0.3+'測定データ貼り付け用シート'!Y37)</f>
        <v>0.7346</v>
      </c>
      <c r="F40" s="98">
        <f>'測定データ貼り付け用シート'!F37-(('測定データ貼り付け用シート'!W37-'測定データ貼り付け用シート'!Y37)*0.6+'測定データ貼り付け用シート'!Y37)</f>
        <v>0.7742</v>
      </c>
      <c r="G40" s="98">
        <f>'測定データ貼り付け用シート'!G37-('測定データ貼り付け用シート'!W37*1)</f>
        <v>0.8140000000000001</v>
      </c>
      <c r="H40" s="98">
        <f>'測定データ貼り付け用シート'!H37-('測定データ貼り付け用シート'!V37*1)</f>
        <v>0.8069999999999999</v>
      </c>
      <c r="I40" s="98">
        <f>'測定データ貼り付け用シート'!I37-(('測定データ貼り付け用シート'!V37-'測定データ貼り付け用シート'!Y37)*0.6+'測定データ貼り付け用シート'!Y37)</f>
        <v>0.7896</v>
      </c>
      <c r="J40" s="98">
        <f>'測定データ貼り付け用シート'!J37-(('測定データ貼り付け用シート'!V37-'測定データ貼り付け用シート'!Y37)*0.3+'測定データ貼り付け用シート'!Y37)</f>
        <v>0.7583000000000001</v>
      </c>
      <c r="K40" s="98">
        <f>'測定データ貼り付け用シート'!K37-(('測定データ貼り付け用シート'!V37-'測定データ貼り付け用シート'!Y37)*0.2+'測定データ貼り付け用シート'!Y37)</f>
        <v>0.7442</v>
      </c>
      <c r="L40" s="98">
        <f>'測定データ貼り付け用シート'!L37-'測定データ貼り付け用シート'!X37</f>
        <v>0.762</v>
      </c>
      <c r="M40" s="98">
        <f>'測定データ貼り付け用シート'!M37-'測定データ貼り付け用シート'!Y37</f>
        <v>0.682</v>
      </c>
      <c r="N40" s="98">
        <f>'測定データ貼り付け用シート'!N37-'測定データ貼り付け用シート'!Y37</f>
        <v>0.654</v>
      </c>
      <c r="O40" s="98">
        <f>'測定データ貼り付け用シート'!O37-'測定データ貼り付け用シート'!X37</f>
        <v>0.748</v>
      </c>
      <c r="P40" s="98">
        <f>'測定データ貼り付け用シート'!P37-(('測定データ貼り付け用シート'!U37-'測定データ貼り付け用シート'!Y37)*0.2+'測定データ貼り付け用シート'!Y37)</f>
        <v>0.738</v>
      </c>
      <c r="Q40" s="98">
        <f>'測定データ貼り付け用シート'!Q37-(('測定データ貼り付け用シート'!U37-'測定データ貼り付け用シート'!Y37)*0.3+'測定データ貼り付け用シート'!Y37)</f>
        <v>0.752</v>
      </c>
      <c r="R40" s="98">
        <f>'測定データ貼り付け用シート'!R37-(('測定データ貼り付け用シート'!U37-'測定データ貼り付け用シート'!Y37)*0.6+'測定データ貼り付け用シート'!Y37)</f>
        <v>0.757</v>
      </c>
      <c r="S40" s="98">
        <f>'測定データ貼り付け用シート'!S37-('測定データ貼り付け用シート'!U37*1)</f>
        <v>0.8089999999999999</v>
      </c>
    </row>
    <row r="41" spans="1:19" ht="15">
      <c r="A41" s="99">
        <v>930</v>
      </c>
      <c r="B41" s="98">
        <f>'測定データ貼り付け用シート'!B38-'測定データ貼り付け用シート'!Y38</f>
        <v>0.658</v>
      </c>
      <c r="C41" s="98">
        <f>'測定データ貼り付け用シート'!C38-'測定データ貼り付け用シート'!X38</f>
        <v>0.732</v>
      </c>
      <c r="D41" s="98">
        <f>'測定データ貼り付け用シート'!D38-(('測定データ貼り付け用シート'!W38-'測定データ貼り付け用シート'!Y38)*0.2+'測定データ貼り付け用シート'!Y38)</f>
        <v>0.7194</v>
      </c>
      <c r="E41" s="98">
        <f>'測定データ貼り付け用シート'!E38-(('測定データ貼り付け用シート'!W38-'測定データ貼り付け用シート'!Y38)*0.3+'測定データ貼り付け用シート'!Y38)</f>
        <v>0.7336</v>
      </c>
      <c r="F41" s="98">
        <f>'測定データ貼り付け用シート'!F38-(('測定データ貼り付け用シート'!W38-'測定データ貼り付け用シート'!Y38)*0.6+'測定データ貼り付け用シート'!Y38)</f>
        <v>0.7742</v>
      </c>
      <c r="G41" s="98">
        <f>'測定データ貼り付け用シート'!G38-('測定データ貼り付け用シート'!W38*1)</f>
        <v>0.8150000000000002</v>
      </c>
      <c r="H41" s="98">
        <f>'測定データ貼り付け用シート'!H38-('測定データ貼り付け用シート'!V38*1)</f>
        <v>0.8069999999999999</v>
      </c>
      <c r="I41" s="98">
        <f>'測定データ貼り付け用シート'!I38-(('測定データ貼り付け用シート'!V38-'測定データ貼り付け用シート'!Y38)*0.6+'測定データ貼り付け用シート'!Y38)</f>
        <v>0.7876</v>
      </c>
      <c r="J41" s="98">
        <f>'測定データ貼り付け用シート'!J38-(('測定データ貼り付け用シート'!V38-'測定データ貼り付け用シート'!Y38)*0.3+'測定データ貼り付け用シート'!Y38)</f>
        <v>0.7573000000000001</v>
      </c>
      <c r="K41" s="98">
        <f>'測定データ貼り付け用シート'!K38-(('測定データ貼り付け用シート'!V38-'測定データ貼り付け用シート'!Y38)*0.2+'測定データ貼り付け用シート'!Y38)</f>
        <v>0.7422</v>
      </c>
      <c r="L41" s="98">
        <f>'測定データ貼り付け用シート'!L38-'測定データ貼り付け用シート'!X38</f>
        <v>0.762</v>
      </c>
      <c r="M41" s="98">
        <f>'測定データ貼り付け用シート'!M38-'測定データ貼り付け用シート'!Y38</f>
        <v>0.68</v>
      </c>
      <c r="N41" s="98">
        <f>'測定データ貼り付け用シート'!N38-'測定データ貼り付け用シート'!Y38</f>
        <v>0.651</v>
      </c>
      <c r="O41" s="98">
        <f>'測定データ貼り付け用シート'!O38-'測定データ貼り付け用シート'!X38</f>
        <v>0.7489999999999999</v>
      </c>
      <c r="P41" s="98">
        <f>'測定データ貼り付け用シート'!P38-(('測定データ貼り付け用シート'!U38-'測定データ貼り付け用シート'!Y38)*0.2+'測定データ貼り付け用シート'!Y38)</f>
        <v>0.737</v>
      </c>
      <c r="Q41" s="98">
        <f>'測定データ貼り付け用シート'!Q38-(('測定データ貼り付け用シート'!U38-'測定データ貼り付け用シート'!Y38)*0.3+'測定データ貼り付け用シート'!Y38)</f>
        <v>0.75</v>
      </c>
      <c r="R41" s="98">
        <f>'測定データ貼り付け用シート'!R38-(('測定データ貼り付け用シート'!U38-'測定データ貼り付け用シート'!Y38)*0.6+'測定データ貼り付け用シート'!Y38)</f>
        <v>0.757</v>
      </c>
      <c r="S41" s="98">
        <f>'測定データ貼り付け用シート'!S38-('測定データ貼り付け用シート'!U38*1)</f>
        <v>0.8079999999999998</v>
      </c>
    </row>
    <row r="42" spans="1:19" ht="15">
      <c r="A42" s="99">
        <v>960</v>
      </c>
      <c r="B42" s="98">
        <f>'測定データ貼り付け用シート'!B39-'測定データ貼り付け用シート'!Y39</f>
        <v>0.656</v>
      </c>
      <c r="C42" s="98">
        <f>'測定データ貼り付け用シート'!C39-'測定データ貼り付け用シート'!X39</f>
        <v>0.7280000000000001</v>
      </c>
      <c r="D42" s="98">
        <f>'測定データ貼り付け用シート'!D39-(('測定データ貼り付け用シート'!W39-'測定データ貼り付け用シート'!Y39)*0.2+'測定データ貼り付け用シート'!Y39)</f>
        <v>0.7152000000000001</v>
      </c>
      <c r="E42" s="98">
        <f>'測定データ貼り付け用シート'!E39-(('測定データ貼り付け用シート'!W39-'測定データ貼り付け用シート'!Y39)*0.3+'測定データ貼り付け用シート'!Y39)</f>
        <v>0.7313000000000001</v>
      </c>
      <c r="F42" s="98">
        <f>'測定データ貼り付け用シート'!F39-(('測定データ貼り付け用シート'!W39-'測定データ貼り付け用シート'!Y39)*0.6+'測定データ貼り付け用シート'!Y39)</f>
        <v>0.7706000000000001</v>
      </c>
      <c r="G42" s="98">
        <f>'測定データ貼り付け用シート'!G39-('測定データ貼り付け用シート'!W39*1)</f>
        <v>0.8109999999999999</v>
      </c>
      <c r="H42" s="98">
        <f>'測定データ貼り付け用シート'!H39-('測定データ貼り付け用シート'!V39*1)</f>
        <v>0.8059999999999999</v>
      </c>
      <c r="I42" s="98">
        <f>'測定データ貼り付け用シート'!I39-(('測定データ貼り付け用シート'!V39-'測定データ貼り付け用シート'!Y39)*0.6+'測定データ貼り付け用シート'!Y39)</f>
        <v>0.7869999999999999</v>
      </c>
      <c r="J42" s="98">
        <f>'測定データ貼り付け用シート'!J39-(('測定データ貼り付け用シート'!V39-'測定データ貼り付け用シート'!Y39)*0.3+'測定データ貼り付け用シート'!Y39)</f>
        <v>0.756</v>
      </c>
      <c r="K42" s="98">
        <f>'測定データ貼り付け用シート'!K39-(('測定データ貼り付け用シート'!V39-'測定データ貼り付け用シート'!Y39)*0.2+'測定データ貼り付け用シート'!Y39)</f>
        <v>0.74</v>
      </c>
      <c r="L42" s="98">
        <f>'測定データ貼り付け用シート'!L39-'測定データ貼り付け用シート'!X39</f>
        <v>0.759</v>
      </c>
      <c r="M42" s="98">
        <f>'測定データ貼り付け用シート'!M39-'測定データ貼り付け用シート'!Y39</f>
        <v>0.677</v>
      </c>
      <c r="N42" s="98">
        <f>'測定データ貼り付け用シート'!N39-'測定データ貼り付け用シート'!Y39</f>
        <v>0.649</v>
      </c>
      <c r="O42" s="98">
        <f>'測定データ貼り付け用シート'!O39-'測定データ貼り付け用シート'!X39</f>
        <v>0.746</v>
      </c>
      <c r="P42" s="98">
        <f>'測定データ貼り付け用シート'!P39-(('測定データ貼り付け用シート'!U39-'測定データ貼り付け用シート'!Y39)*0.2+'測定データ貼り付け用シート'!Y39)</f>
        <v>0.734</v>
      </c>
      <c r="Q42" s="98">
        <f>'測定データ貼り付け用シート'!Q39-(('測定データ貼り付け用シート'!U39-'測定データ貼り付け用シート'!Y39)*0.3+'測定データ貼り付け用シート'!Y39)</f>
        <v>0.748</v>
      </c>
      <c r="R42" s="98">
        <f>'測定データ貼り付け用シート'!R39-(('測定データ貼り付け用シート'!U39-'測定データ貼り付け用シート'!Y39)*0.6+'測定データ貼り付け用シート'!Y39)</f>
        <v>0.755</v>
      </c>
      <c r="S42" s="98">
        <f>'測定データ貼り付け用シート'!S39-('測定データ貼り付け用シート'!U39*1)</f>
        <v>0.8069999999999999</v>
      </c>
    </row>
    <row r="43" spans="1:19" ht="15">
      <c r="A43" s="99">
        <v>990</v>
      </c>
      <c r="B43" s="98">
        <f>'測定データ貼り付け用シート'!B40-'測定データ貼り付け用シート'!Y40</f>
        <v>0.654</v>
      </c>
      <c r="C43" s="98">
        <f>'測定データ貼り付け用シート'!C40-'測定データ貼り付け用シート'!X40</f>
        <v>0.7290000000000001</v>
      </c>
      <c r="D43" s="98">
        <f>'測定データ貼り付け用シート'!D40-(('測定データ貼り付け用シート'!W40-'測定データ貼り付け用シート'!Y40)*0.2+'測定データ貼り付け用シート'!Y40)</f>
        <v>0.7142</v>
      </c>
      <c r="E43" s="98">
        <f>'測定データ貼り付け用シート'!E40-(('測定データ貼り付け用シート'!W40-'測定データ貼り付け用シート'!Y40)*0.3+'測定データ貼り付け用シート'!Y40)</f>
        <v>0.7303000000000001</v>
      </c>
      <c r="F43" s="98">
        <f>'測定データ貼り付け用シート'!F40-(('測定データ貼り付け用シート'!W40-'測定データ貼り付け用シート'!Y40)*0.6+'測定データ貼り付け用シート'!Y40)</f>
        <v>0.7716</v>
      </c>
      <c r="G43" s="98">
        <f>'測定データ貼り付け用シート'!G40-('測定データ貼り付け用シート'!W40*1)</f>
        <v>0.813</v>
      </c>
      <c r="H43" s="98">
        <f>'測定データ貼り付け用シート'!H40-('測定データ貼り付け用シート'!V40*1)</f>
        <v>0.8039999999999999</v>
      </c>
      <c r="I43" s="98">
        <f>'測定データ貼り付け用シート'!I40-(('測定データ貼り付け用シート'!V40-'測定データ貼り付け用シート'!Y40)*0.6+'測定データ貼り付け用シート'!Y40)</f>
        <v>0.7849999999999999</v>
      </c>
      <c r="J43" s="98">
        <f>'測定データ貼り付け用シート'!J40-(('測定データ貼り付け用シート'!V40-'測定データ貼り付け用シート'!Y40)*0.3+'測定データ貼り付け用シート'!Y40)</f>
        <v>0.7550000000000001</v>
      </c>
      <c r="K43" s="98">
        <f>'測定データ貼り付け用シート'!K40-(('測定データ貼り付け用シート'!V40-'測定データ貼り付け用シート'!Y40)*0.2+'測定データ貼り付け用シート'!Y40)</f>
        <v>0.739</v>
      </c>
      <c r="L43" s="98">
        <f>'測定データ貼り付け用シート'!L40-'測定データ貼り付け用シート'!X40</f>
        <v>0.7589999999999999</v>
      </c>
      <c r="M43" s="98">
        <f>'測定データ貼り付け用シート'!M40-'測定データ貼り付け用シート'!Y40</f>
        <v>0.674</v>
      </c>
      <c r="N43" s="98">
        <f>'測定データ貼り付け用シート'!N40-'測定データ貼り付け用シート'!Y40</f>
        <v>0.647</v>
      </c>
      <c r="O43" s="98">
        <f>'測定データ貼り付け用シート'!O40-'測定データ貼り付け用シート'!X40</f>
        <v>0.746</v>
      </c>
      <c r="P43" s="98">
        <f>'測定データ貼り付け用シート'!P40-(('測定データ貼り付け用シート'!U40-'測定データ貼り付け用シート'!Y40)*0.2+'測定データ貼り付け用シート'!Y40)</f>
        <v>0.7328</v>
      </c>
      <c r="Q43" s="98">
        <f>'測定データ貼り付け用シート'!Q40-(('測定データ貼り付け用シート'!U40-'測定データ貼り付け用シート'!Y40)*0.3+'測定データ貼り付け用シート'!Y40)</f>
        <v>0.7467</v>
      </c>
      <c r="R43" s="98">
        <f>'測定データ貼り付け用シート'!R40-(('測定データ貼り付け用シート'!U40-'測定データ貼り付け用シート'!Y40)*0.6+'測定データ貼り付け用シート'!Y40)</f>
        <v>0.7534000000000001</v>
      </c>
      <c r="S43" s="98">
        <f>'測定データ貼り付け用シート'!S40-('測定データ貼り付け用シート'!U40*1)</f>
        <v>0.806</v>
      </c>
    </row>
    <row r="44" spans="1:19" ht="15">
      <c r="A44" s="99">
        <v>1020</v>
      </c>
      <c r="B44" s="98">
        <f>'測定データ貼り付け用シート'!B41-'測定データ貼り付け用シート'!Y41</f>
        <v>0.651</v>
      </c>
      <c r="C44" s="98">
        <f>'測定データ貼り付け用シート'!C41-'測定データ貼り付け用シート'!X41</f>
        <v>0.728</v>
      </c>
      <c r="D44" s="98">
        <f>'測定データ貼り付け用シート'!D41-(('測定データ貼り付け用シート'!W41-'測定データ貼り付け用シート'!Y41)*0.2+'測定データ貼り付け用シート'!Y41)</f>
        <v>0.7142</v>
      </c>
      <c r="E44" s="98">
        <f>'測定データ貼り付け用シート'!E41-(('測定データ貼り付け用シート'!W41-'測定データ貼り付け用シート'!Y41)*0.3+'測定データ貼り付け用シート'!Y41)</f>
        <v>0.7303000000000001</v>
      </c>
      <c r="F44" s="98">
        <f>'測定データ貼り付け用シート'!F41-(('測定データ貼り付け用シート'!W41-'測定データ貼り付け用シート'!Y41)*0.6+'測定データ貼り付け用シート'!Y41)</f>
        <v>0.7716</v>
      </c>
      <c r="G44" s="98">
        <f>'測定データ貼り付け用シート'!G41-('測定データ貼り付け用シート'!W41*1)</f>
        <v>0.8140000000000001</v>
      </c>
      <c r="H44" s="98">
        <f>'測定データ貼り付け用シート'!H41-('測定データ貼り付け用シート'!V41*1)</f>
        <v>0.8029999999999999</v>
      </c>
      <c r="I44" s="98">
        <f>'測定データ貼り付け用シート'!I41-(('測定データ貼り付け用シート'!V41-'測定データ貼り付け用シート'!Y41)*0.6+'測定データ貼り付け用シート'!Y41)</f>
        <v>0.7846000000000001</v>
      </c>
      <c r="J44" s="98">
        <f>'測定データ貼り付け用シート'!J41-(('測定データ貼り付け用シート'!V41-'測定データ貼り付け用シート'!Y41)*0.3+'測定データ貼り付け用シート'!Y41)</f>
        <v>0.7533000000000001</v>
      </c>
      <c r="K44" s="98">
        <f>'測定データ貼り付け用シート'!K41-(('測定データ貼り付け用シート'!V41-'測定データ貼り付け用シート'!Y41)*0.2+'測定データ貼り付け用シート'!Y41)</f>
        <v>0.7372</v>
      </c>
      <c r="L44" s="98">
        <f>'測定データ貼り付け用シート'!L41-'測定データ貼り付け用シート'!X41</f>
        <v>0.758</v>
      </c>
      <c r="M44" s="98">
        <f>'測定データ貼り付け用シート'!M41-'測定データ貼り付け用シート'!Y41</f>
        <v>0.674</v>
      </c>
      <c r="N44" s="98">
        <f>'測定データ貼り付け用シート'!N41-'測定データ貼り付け用シート'!Y41</f>
        <v>0.645</v>
      </c>
      <c r="O44" s="98">
        <f>'測定データ貼り付け用シート'!O41-'測定データ貼り付け用シート'!X41</f>
        <v>0.7449999999999999</v>
      </c>
      <c r="P44" s="98">
        <f>'測定データ貼り付け用シート'!P41-(('測定データ貼り付け用シート'!U41-'測定データ貼り付け用シート'!Y41)*0.2+'測定データ貼り付け用シート'!Y41)</f>
        <v>0.7308</v>
      </c>
      <c r="Q44" s="98">
        <f>'測定データ貼り付け用シート'!Q41-(('測定データ貼り付け用シート'!U41-'測定データ貼り付け用シート'!Y41)*0.3+'測定データ貼り付け用シート'!Y41)</f>
        <v>0.7467</v>
      </c>
      <c r="R44" s="98">
        <f>'測定データ貼り付け用シート'!R41-(('測定データ貼り付け用シート'!U41-'測定データ貼り付け用シート'!Y41)*0.6+'測定データ貼り付け用シート'!Y41)</f>
        <v>0.7544</v>
      </c>
      <c r="S44" s="98">
        <f>'測定データ貼り付け用シート'!S41-('測定データ貼り付け用シート'!U41*1)</f>
        <v>0.8049999999999999</v>
      </c>
    </row>
    <row r="45" spans="1:19" ht="15">
      <c r="A45" s="99">
        <v>1050</v>
      </c>
      <c r="B45" s="98">
        <f>'測定データ貼り付け用シート'!B42-'測定データ貼り付け用シート'!Y42</f>
        <v>0.648</v>
      </c>
      <c r="C45" s="98">
        <f>'測定データ貼り付け用シート'!C42-'測定データ貼り付け用シート'!X42</f>
        <v>0.7250000000000001</v>
      </c>
      <c r="D45" s="98">
        <f>'測定データ貼り付け用シート'!D42-(('測定データ貼り付け用シート'!W42-'測定データ貼り付け用シート'!Y42)*0.2+'測定データ貼り付け用シート'!Y42)</f>
        <v>0.7101999999999999</v>
      </c>
      <c r="E45" s="98">
        <f>'測定データ貼り付け用シート'!E42-(('測定データ貼り付け用シート'!W42-'測定データ貼り付け用シート'!Y42)*0.3+'測定データ貼り付け用シート'!Y42)</f>
        <v>0.7283000000000001</v>
      </c>
      <c r="F45" s="98">
        <f>'測定データ貼り付け用シート'!F42-(('測定データ貼り付け用シート'!W42-'測定データ貼り付け用シート'!Y42)*0.6+'測定データ貼り付け用シート'!Y42)</f>
        <v>0.7686000000000001</v>
      </c>
      <c r="G45" s="98">
        <f>'測定データ貼り付け用シート'!G42-('測定データ貼り付け用シート'!W42*1)</f>
        <v>0.8109999999999999</v>
      </c>
      <c r="H45" s="98">
        <f>'測定データ貼り付け用シート'!H42-('測定データ貼り付け用シート'!V42*1)</f>
        <v>0.803</v>
      </c>
      <c r="I45" s="98">
        <f>'測定データ貼り付け用シート'!I42-(('測定データ貼り付け用シート'!V42-'測定データ貼り付け用シート'!Y42)*0.6+'測定データ貼り付け用シート'!Y42)</f>
        <v>0.7829999999999999</v>
      </c>
      <c r="J45" s="98">
        <f>'測定データ貼り付け用シート'!J42-(('測定データ貼り付け用シート'!V42-'測定データ貼り付け用シート'!Y42)*0.3+'測定データ貼り付け用シート'!Y42)</f>
        <v>0.7510000000000001</v>
      </c>
      <c r="K45" s="98">
        <f>'測定データ貼り付け用シート'!K42-(('測定データ貼り付け用シート'!V42-'測定データ貼り付け用シート'!Y42)*0.2+'測定データ貼り付け用シート'!Y42)</f>
        <v>0.735</v>
      </c>
      <c r="L45" s="98">
        <f>'測定データ貼り付け用シート'!L42-'測定データ貼り付け用シート'!X42</f>
        <v>0.7569999999999999</v>
      </c>
      <c r="M45" s="98">
        <f>'測定データ貼り付け用シート'!M42-'測定データ貼り付け用シート'!Y42</f>
        <v>0.67</v>
      </c>
      <c r="N45" s="98">
        <f>'測定データ貼り付け用シート'!N42-'測定データ貼り付け用シート'!Y42</f>
        <v>0.641</v>
      </c>
      <c r="O45" s="98">
        <f>'測定データ貼り付け用シート'!O42-'測定データ貼り付け用シート'!X42</f>
        <v>0.7429999999999999</v>
      </c>
      <c r="P45" s="98">
        <f>'測定データ貼り付け用シート'!P42-(('測定データ貼り付け用シート'!U42-'測定データ貼り付け用シート'!Y42)*0.2+'測定データ貼り付け用シート'!Y42)</f>
        <v>0.7268</v>
      </c>
      <c r="Q45" s="98">
        <f>'測定データ貼り付け用シート'!Q42-(('測定データ貼り付け用シート'!U42-'測定データ貼り付け用シート'!Y42)*0.3+'測定データ貼り付け用シート'!Y42)</f>
        <v>0.7437</v>
      </c>
      <c r="R45" s="98">
        <f>'測定データ貼り付け用シート'!R42-(('測定データ貼り付け用シート'!U42-'測定データ貼り付け用シート'!Y42)*0.6+'測定データ貼り付け用シート'!Y42)</f>
        <v>0.7514000000000001</v>
      </c>
      <c r="S45" s="98">
        <f>'測定データ貼り付け用シート'!S42-('測定データ貼り付け用シート'!U42*1)</f>
        <v>0.804</v>
      </c>
    </row>
    <row r="46" spans="1:19" ht="15">
      <c r="A46" s="99">
        <v>1080</v>
      </c>
      <c r="B46" s="98">
        <f>'測定データ貼り付け用シート'!B43-'測定データ貼り付け用シート'!Y43</f>
        <v>0.646</v>
      </c>
      <c r="C46" s="98">
        <f>'測定データ貼り付け用シート'!C43-'測定データ貼り付け用シート'!X43</f>
        <v>0.724</v>
      </c>
      <c r="D46" s="98">
        <f>'測定データ貼り付け用シート'!D43-(('測定データ貼り付け用シート'!W43-'測定データ貼り付け用シート'!Y43)*0.2+'測定データ貼り付け用シート'!Y43)</f>
        <v>0.7092</v>
      </c>
      <c r="E46" s="98">
        <f>'測定データ貼り付け用シート'!E43-(('測定データ貼り付け用シート'!W43-'測定データ貼り付け用シート'!Y43)*0.3+'測定データ貼り付け用シート'!Y43)</f>
        <v>0.7263000000000001</v>
      </c>
      <c r="F46" s="98">
        <f>'測定データ貼り付け用シート'!F43-(('測定データ貼り付け用シート'!W43-'測定データ貼り付け用シート'!Y43)*0.6+'測定データ貼り付け用シート'!Y43)</f>
        <v>0.7686000000000001</v>
      </c>
      <c r="G46" s="98">
        <f>'測定データ貼り付け用シート'!G43-('測定データ貼り付け用シート'!W43*1)</f>
        <v>0.8109999999999999</v>
      </c>
      <c r="H46" s="98">
        <f>'測定データ貼り付け用シート'!H43-('測定データ貼り付け用シート'!V43*1)</f>
        <v>0.801</v>
      </c>
      <c r="I46" s="98">
        <f>'測定データ貼り付け用シート'!I43-(('測定データ貼り付け用シート'!V43-'測定データ貼り付け用シート'!Y43)*0.6+'測定データ貼り付け用シート'!Y43)</f>
        <v>0.782</v>
      </c>
      <c r="J46" s="98">
        <f>'測定データ貼り付け用シート'!J43-(('測定データ貼り付け用シート'!V43-'測定データ貼り付け用シート'!Y43)*0.3+'測定データ貼り付け用シート'!Y43)</f>
        <v>0.75</v>
      </c>
      <c r="K46" s="98">
        <f>'測定データ貼り付け用シート'!K43-(('測定データ貼り付け用シート'!V43-'測定データ貼り付け用シート'!Y43)*0.2+'測定データ貼り付け用シート'!Y43)</f>
        <v>0.733</v>
      </c>
      <c r="L46" s="98">
        <f>'測定データ貼り付け用シート'!L43-'測定データ貼り付け用シート'!X43</f>
        <v>0.756</v>
      </c>
      <c r="M46" s="98">
        <f>'測定データ貼り付け用シート'!M43-'測定データ貼り付け用シート'!Y43</f>
        <v>0.668</v>
      </c>
      <c r="N46" s="98">
        <f>'測定データ貼り付け用シート'!N43-'測定データ貼り付け用シート'!Y43</f>
        <v>0.639</v>
      </c>
      <c r="O46" s="98">
        <f>'測定データ貼り付け用シート'!O43-'測定データ貼り付け用シート'!X43</f>
        <v>0.742</v>
      </c>
      <c r="P46" s="98">
        <f>'測定データ貼り付け用シート'!P43-(('測定データ貼り付け用シート'!U43-'測定データ貼り付け用シート'!Y43)*0.2+'測定データ貼り付け用シート'!Y43)</f>
        <v>0.7268</v>
      </c>
      <c r="Q46" s="98">
        <f>'測定データ貼り付け用シート'!Q43-(('測定データ貼り付け用シート'!U43-'測定データ貼り付け用シート'!Y43)*0.3+'測定データ貼り付け用シート'!Y43)</f>
        <v>0.7427</v>
      </c>
      <c r="R46" s="98">
        <f>'測定データ貼り付け用シート'!R43-(('測定データ貼り付け用シート'!U43-'測定データ貼り付け用シート'!Y43)*0.6+'測定データ貼り付け用シート'!Y43)</f>
        <v>0.7514000000000001</v>
      </c>
      <c r="S46" s="98">
        <f>'測定データ貼り付け用シート'!S43-('測定データ貼り付け用シート'!U43*1)</f>
        <v>0.802</v>
      </c>
    </row>
    <row r="47" spans="1:19" ht="15">
      <c r="A47" s="99">
        <v>1110</v>
      </c>
      <c r="B47" s="98">
        <f>'測定データ貼り付け用シート'!B44-'測定データ貼り付け用シート'!Y44</f>
        <v>0.642</v>
      </c>
      <c r="C47" s="98">
        <f>'測定データ貼り付け用シート'!C44-'測定データ貼り付け用シート'!X44</f>
        <v>0.7230000000000001</v>
      </c>
      <c r="D47" s="98">
        <f>'測定データ貼り付け用シート'!D44-(('測定データ貼り付け用シート'!W44-'測定データ貼り付け用シート'!Y44)*0.2+'測定データ貼り付け用シート'!Y44)</f>
        <v>0.708</v>
      </c>
      <c r="E47" s="98">
        <f>'測定データ貼り付け用シート'!E44-(('測定データ貼り付け用シート'!W44-'測定データ貼り付け用シート'!Y44)*0.3+'測定データ貼り付け用シート'!Y44)</f>
        <v>0.726</v>
      </c>
      <c r="F47" s="98">
        <f>'測定データ貼り付け用シート'!F44-(('測定データ貼り付け用シート'!W44-'測定データ貼り付け用シート'!Y44)*0.6+'測定データ貼り付け用シート'!Y44)</f>
        <v>0.7689999999999999</v>
      </c>
      <c r="G47" s="98">
        <f>'測定データ貼り付け用シート'!G44-('測定データ貼り付け用シート'!W44*1)</f>
        <v>0.812</v>
      </c>
      <c r="H47" s="98">
        <f>'測定データ貼り付け用シート'!H44-('測定データ貼り付け用シート'!V44*1)</f>
        <v>0.7969999999999999</v>
      </c>
      <c r="I47" s="98">
        <f>'測定データ貼り付け用シート'!I44-(('測定データ貼り付け用シート'!V44-'測定データ貼り付け用シート'!Y44)*0.6+'測定データ貼り付け用シート'!Y44)</f>
        <v>0.7791999999999999</v>
      </c>
      <c r="J47" s="98">
        <f>'測定データ貼り付け用シート'!J44-(('測定データ貼り付け用シート'!V44-'測定データ貼り付け用シート'!Y44)*0.3+'測定データ貼り付け用シート'!Y44)</f>
        <v>0.7481</v>
      </c>
      <c r="K47" s="98">
        <f>'測定データ貼り付け用シート'!K44-(('測定データ貼り付け用シート'!V44-'測定データ貼り付け用シート'!Y44)*0.2+'測定データ貼り付け用シート'!Y44)</f>
        <v>0.7314</v>
      </c>
      <c r="L47" s="98">
        <f>'測定データ貼り付け用シート'!L44-'測定データ貼り付け用シート'!X44</f>
        <v>0.754</v>
      </c>
      <c r="M47" s="98">
        <f>'測定データ貼り付け用シート'!M44-'測定データ貼り付け用シート'!Y44</f>
        <v>0.667</v>
      </c>
      <c r="N47" s="98">
        <f>'測定データ貼り付け用シート'!N44-'測定データ貼り付け用シート'!Y44</f>
        <v>0.636</v>
      </c>
      <c r="O47" s="98">
        <f>'測定データ貼り付け用シート'!O44-'測定データ貼り付け用シート'!X44</f>
        <v>0.74</v>
      </c>
      <c r="P47" s="98">
        <f>'測定データ貼り付け用シート'!P44-(('測定データ貼り付け用シート'!U44-'測定データ貼り付け用シート'!Y44)*0.2+'測定データ貼り付け用シート'!Y44)</f>
        <v>0.7238</v>
      </c>
      <c r="Q47" s="98">
        <f>'測定データ貼り付け用シート'!Q44-(('測定データ貼り付け用シート'!U44-'測定データ貼り付け用シート'!Y44)*0.3+'測定データ貼り付け用シート'!Y44)</f>
        <v>0.7407</v>
      </c>
      <c r="R47" s="98">
        <f>'測定データ貼り付け用シート'!R44-(('測定データ貼り付け用シート'!U44-'測定データ貼り付け用シート'!Y44)*0.6+'測定データ貼り付け用シート'!Y44)</f>
        <v>0.7504</v>
      </c>
      <c r="S47" s="98">
        <f>'測定データ貼り付け用シート'!S44-('測定データ貼り付け用シート'!U44*1)</f>
        <v>0.802</v>
      </c>
    </row>
    <row r="48" spans="1:19" ht="15">
      <c r="A48" s="99">
        <v>1140</v>
      </c>
      <c r="B48" s="98">
        <f>'測定データ貼り付け用シート'!B45-'測定データ貼り付け用シート'!Y45</f>
        <v>0.64</v>
      </c>
      <c r="C48" s="98">
        <f>'測定データ貼り付け用シート'!C45-'測定データ貼り付け用シート'!X45</f>
        <v>0.7210000000000001</v>
      </c>
      <c r="D48" s="98">
        <f>'測定データ貼り付け用シート'!D45-(('測定データ貼り付け用シート'!W45-'測定データ貼り付け用シート'!Y45)*0.2+'測定データ貼り付け用シート'!Y45)</f>
        <v>0.7048</v>
      </c>
      <c r="E48" s="98">
        <f>'測定データ貼り付け用シート'!E45-(('測定データ貼り付け用シート'!W45-'測定データ貼り付け用シート'!Y45)*0.3+'測定データ貼り付け用シート'!Y45)</f>
        <v>0.7227</v>
      </c>
      <c r="F48" s="98">
        <f>'測定データ貼り付け用シート'!F45-(('測定データ貼り付け用シート'!W45-'測定データ貼り付け用シート'!Y45)*0.6+'測定データ貼り付け用シート'!Y45)</f>
        <v>0.7664</v>
      </c>
      <c r="G48" s="98">
        <f>'測定データ貼り付け用シート'!G45-('測定データ貼り付け用シート'!W45*1)</f>
        <v>0.8069999999999999</v>
      </c>
      <c r="H48" s="98">
        <f>'測定データ貼り付け用シート'!H45-('測定データ貼り付け用シート'!V45*1)</f>
        <v>0.7999999999999999</v>
      </c>
      <c r="I48" s="98">
        <f>'測定データ貼り付け用シート'!I45-(('測定データ貼り付け用シート'!V45-'測定データ貼り付け用シート'!Y45)*0.6+'測定データ貼り付け用シート'!Y45)</f>
        <v>0.78</v>
      </c>
      <c r="J48" s="98">
        <f>'測定データ貼り付け用シート'!J45-(('測定データ貼り付け用シート'!V45-'測定データ貼り付け用シート'!Y45)*0.3+'測定データ貼り付け用シート'!Y45)</f>
        <v>0.748</v>
      </c>
      <c r="K48" s="98">
        <f>'測定データ貼り付け用シート'!K45-(('測定データ貼り付け用シート'!V45-'測定データ貼り付け用シート'!Y45)*0.2+'測定データ貼り付け用シート'!Y45)</f>
        <v>0.73</v>
      </c>
      <c r="L48" s="98">
        <f>'測定データ貼り付け用シート'!L45-'測定データ貼り付け用シート'!X45</f>
        <v>0.7529999999999999</v>
      </c>
      <c r="M48" s="98">
        <f>'測定データ貼り付け用シート'!M45-'測定データ貼り付け用シート'!Y45</f>
        <v>0.663</v>
      </c>
      <c r="N48" s="98">
        <f>'測定データ貼り付け用シート'!N45-'測定データ貼り付け用シート'!Y45</f>
        <v>0.634</v>
      </c>
      <c r="O48" s="98">
        <f>'測定データ貼り付け用シート'!O45-'測定データ貼り付け用シート'!X45</f>
        <v>0.7390000000000001</v>
      </c>
      <c r="P48" s="98">
        <f>'測定データ貼り付け用シート'!P45-(('測定データ貼り付け用シート'!U45-'測定データ貼り付け用シート'!Y45)*0.2+'測定データ貼り付け用シート'!Y45)</f>
        <v>0.7218</v>
      </c>
      <c r="Q48" s="98">
        <f>'測定データ貼り付け用シート'!Q45-(('測定データ貼り付け用シート'!U45-'測定データ貼り付け用シート'!Y45)*0.3+'測定データ貼り付け用シート'!Y45)</f>
        <v>0.7387</v>
      </c>
      <c r="R48" s="98">
        <f>'測定データ貼り付け用シート'!R45-(('測定データ貼り付け用シート'!U45-'測定データ貼り付け用シート'!Y45)*0.6+'測定データ貼り付け用シート'!Y45)</f>
        <v>0.7474000000000001</v>
      </c>
      <c r="S48" s="98">
        <f>'測定データ貼り付け用シート'!S45-('測定データ貼り付け用シート'!U45*1)</f>
        <v>0.8</v>
      </c>
    </row>
    <row r="49" spans="1:19" ht="15">
      <c r="A49" s="99">
        <v>1170</v>
      </c>
      <c r="B49" s="98">
        <f>'測定データ貼り付け用シート'!B46-'測定データ貼り付け用シート'!Y46</f>
        <v>0.637</v>
      </c>
      <c r="C49" s="98">
        <f>'測定データ貼り付け用シート'!C46-'測定データ貼り付け用シート'!X46</f>
        <v>0.7210000000000001</v>
      </c>
      <c r="D49" s="98">
        <f>'測定データ貼り付け用シート'!D46-(('測定データ貼り付け用シート'!W46-'測定データ貼り付け用シート'!Y46)*0.2+'測定データ貼り付け用シート'!Y46)</f>
        <v>0.704</v>
      </c>
      <c r="E49" s="98">
        <f>'測定データ貼り付け用シート'!E46-(('測定データ貼り付け用シート'!W46-'測定データ貼り付け用シート'!Y46)*0.3+'測定データ貼り付け用シート'!Y46)</f>
        <v>0.722</v>
      </c>
      <c r="F49" s="98">
        <f>'測定データ貼り付け用シート'!F46-(('測定データ貼り付け用シート'!W46-'測定データ貼り付け用シート'!Y46)*0.6+'測定データ貼り付け用シート'!Y46)</f>
        <v>0.7669999999999999</v>
      </c>
      <c r="G49" s="98">
        <f>'測定データ貼り付け用シート'!G46-('測定データ貼り付け用シート'!W46*1)</f>
        <v>0.8090000000000002</v>
      </c>
      <c r="H49" s="98">
        <f>'測定データ貼り付け用シート'!H46-('測定データ貼り付け用シート'!V46*1)</f>
        <v>0.7979999999999999</v>
      </c>
      <c r="I49" s="98">
        <f>'測定データ貼り付け用シート'!I46-(('測定データ貼り付け用シート'!V46-'測定データ貼り付け用シート'!Y46)*0.6+'測定データ貼り付け用シート'!Y46)</f>
        <v>0.7789999999999999</v>
      </c>
      <c r="J49" s="98">
        <f>'測定データ貼り付け用シート'!J46-(('測定データ貼り付け用シート'!V46-'測定データ貼り付け用シート'!Y46)*0.3+'測定データ貼り付け用シート'!Y46)</f>
        <v>0.7470000000000001</v>
      </c>
      <c r="K49" s="98">
        <f>'測定データ貼り付け用シート'!K46-(('測定データ貼り付け用シート'!V46-'測定データ貼り付け用シート'!Y46)*0.2+'測定データ貼り付け用シート'!Y46)</f>
        <v>0.729</v>
      </c>
      <c r="L49" s="98">
        <f>'測定データ貼り付け用シート'!L46-'測定データ貼り付け用シート'!X46</f>
        <v>0.7509999999999999</v>
      </c>
      <c r="M49" s="98">
        <f>'測定データ貼り付け用シート'!M46-'測定データ貼り付け用シート'!Y46</f>
        <v>0.66</v>
      </c>
      <c r="N49" s="98">
        <f>'測定データ貼り付け用シート'!N46-'測定データ貼り付け用シート'!Y46</f>
        <v>0.632</v>
      </c>
      <c r="O49" s="98">
        <f>'測定データ貼り付け用シート'!O46-'測定データ貼り付け用シート'!X46</f>
        <v>0.738</v>
      </c>
      <c r="P49" s="98">
        <f>'測定データ貼り付け用シート'!P46-(('測定データ貼り付け用シート'!U46-'測定データ貼り付け用シート'!Y46)*0.2+'測定データ貼り付け用シート'!Y46)</f>
        <v>0.7198</v>
      </c>
      <c r="Q49" s="98">
        <f>'測定データ貼り付け用シート'!Q46-(('測定データ貼り付け用シート'!U46-'測定データ貼り付け用シート'!Y46)*0.3+'測定データ貼り付け用シート'!Y46)</f>
        <v>0.7377</v>
      </c>
      <c r="R49" s="98">
        <f>'測定データ貼り付け用シート'!R46-(('測定データ貼り付け用シート'!U46-'測定データ貼り付け用シート'!Y46)*0.6+'測定データ貼り付け用シート'!Y46)</f>
        <v>0.7464</v>
      </c>
      <c r="S49" s="98">
        <f>'測定データ貼り付け用シート'!S46-('測定データ貼り付け用シート'!U46*1)</f>
        <v>0.7970000000000002</v>
      </c>
    </row>
    <row r="50" spans="1:19" ht="15">
      <c r="A50" s="99">
        <v>1200</v>
      </c>
      <c r="B50" s="98">
        <f>'測定データ貼り付け用シート'!B47-'測定データ貼り付け用シート'!Y47</f>
        <v>0.634</v>
      </c>
      <c r="C50" s="98">
        <f>'測定データ貼り付け用シート'!C47-'測定データ貼り付け用シート'!X47</f>
        <v>0.7190000000000001</v>
      </c>
      <c r="D50" s="98">
        <f>'測定データ貼り付け用シート'!D47-(('測定データ貼り付け用シート'!W47-'測定データ貼り付け用シート'!Y47)*0.2+'測定データ貼り付け用シート'!Y47)</f>
        <v>0.703</v>
      </c>
      <c r="E50" s="98">
        <f>'測定データ貼り付け用シート'!E47-(('測定データ貼り付け用シート'!W47-'測定データ貼り付け用シート'!Y47)*0.3+'測定データ貼り付け用シート'!Y47)</f>
        <v>0.722</v>
      </c>
      <c r="F50" s="98">
        <f>'測定データ貼り付け用シート'!F47-(('測定データ貼り付け用シート'!W47-'測定データ貼り付け用シート'!Y47)*0.6+'測定データ貼り付け用シート'!Y47)</f>
        <v>0.7669999999999999</v>
      </c>
      <c r="G50" s="98">
        <f>'測定データ貼り付け用シート'!G47-('測定データ貼り付け用シート'!W47*1)</f>
        <v>0.81</v>
      </c>
      <c r="H50" s="98">
        <f>'測定データ貼り付け用シート'!H47-('測定データ貼り付け用シート'!V47*1)</f>
        <v>0.7979999999999999</v>
      </c>
      <c r="I50" s="98">
        <f>'測定データ貼り付け用シート'!I47-(('測定データ貼り付け用シート'!V47-'測定データ貼り付け用シート'!Y47)*0.6+'測定データ貼り付け用シート'!Y47)</f>
        <v>0.778</v>
      </c>
      <c r="J50" s="98">
        <f>'測定データ貼り付け用シート'!J47-(('測定データ貼り付け用シート'!V47-'測定データ貼り付け用シート'!Y47)*0.3+'測定データ貼り付け用シート'!Y47)</f>
        <v>0.7450000000000001</v>
      </c>
      <c r="K50" s="98">
        <f>'測定データ貼り付け用シート'!K47-(('測定データ貼り付け用シート'!V47-'測定データ貼り付け用シート'!Y47)*0.2+'測定データ貼り付け用シート'!Y47)</f>
        <v>0.727</v>
      </c>
      <c r="L50" s="98">
        <f>'測定データ貼り付け用シート'!L47-'測定データ貼り付け用シート'!X47</f>
        <v>0.7509999999999999</v>
      </c>
      <c r="M50" s="98">
        <f>'測定データ貼り付け用シート'!M47-'測定データ貼り付け用シート'!Y47</f>
        <v>0.659</v>
      </c>
      <c r="N50" s="98">
        <f>'測定データ貼り付け用シート'!N47-'測定データ貼り付け用シート'!Y47</f>
        <v>0.63</v>
      </c>
      <c r="O50" s="98">
        <f>'測定データ貼り付け用シート'!O47-'測定データ貼り付け用シート'!X47</f>
        <v>0.736</v>
      </c>
      <c r="P50" s="98">
        <f>'測定データ貼り付け用シート'!P47-(('測定データ貼り付け用シート'!U47-'測定データ貼り付け用シート'!Y47)*0.2+'測定データ貼り付け用シート'!Y47)</f>
        <v>0.7168</v>
      </c>
      <c r="Q50" s="98">
        <f>'測定データ貼り付け用シート'!Q47-(('測定データ貼り付け用シート'!U47-'測定データ貼り付け用シート'!Y47)*0.3+'測定データ貼り付け用シート'!Y47)</f>
        <v>0.7347</v>
      </c>
      <c r="R50" s="98">
        <f>'測定データ貼り付け用シート'!R47-(('測定データ貼り付け用シート'!U47-'測定データ貼り付け用シート'!Y47)*0.6+'測定データ貼り付け用シート'!Y47)</f>
        <v>0.7444</v>
      </c>
      <c r="S50" s="98">
        <f>'測定データ貼り付け用シート'!S47-('測定データ貼り付け用シート'!U47*1)</f>
        <v>0.7930000000000001</v>
      </c>
    </row>
    <row r="51" spans="1:19" ht="15">
      <c r="A51" s="99">
        <v>1230</v>
      </c>
      <c r="B51" s="98">
        <f>'測定データ貼り付け用シート'!B48-'測定データ貼り付け用シート'!Y48</f>
        <v>0.632</v>
      </c>
      <c r="C51" s="98">
        <f>'測定データ貼り付け用シート'!C48-'測定データ貼り付け用シート'!X48</f>
        <v>0.718</v>
      </c>
      <c r="D51" s="98">
        <f>'測定データ貼り付け用シート'!D48-(('測定データ貼り付け用シート'!W48-'測定データ貼り付け用シート'!Y48)*0.2+'測定データ貼り付け用シート'!Y48)</f>
        <v>0.699</v>
      </c>
      <c r="E51" s="98">
        <f>'測定データ貼り付け用シート'!E48-(('測定データ貼り付け用シート'!W48-'測定データ貼り付け用シート'!Y48)*0.3+'測定データ貼り付け用シート'!Y48)</f>
        <v>0.7190000000000001</v>
      </c>
      <c r="F51" s="98">
        <f>'測定データ貼り付け用シート'!F48-(('測定データ貼り付け用シート'!W48-'測定データ貼り付け用シート'!Y48)*0.6+'測定データ貼り付け用シート'!Y48)</f>
        <v>0.764</v>
      </c>
      <c r="G51" s="98">
        <f>'測定データ貼り付け用シート'!G48-('測定データ貼り付け用シート'!W48*1)</f>
        <v>0.8050000000000002</v>
      </c>
      <c r="H51" s="98">
        <f>'測定データ貼り付け用シート'!H48-('測定データ貼り付け用シート'!V48*1)</f>
        <v>0.7959999999999999</v>
      </c>
      <c r="I51" s="98">
        <f>'測定データ貼り付け用シート'!I48-(('測定データ貼り付け用シート'!V48-'測定データ貼り付け用シート'!Y48)*0.6+'測定データ貼り付け用シート'!Y48)</f>
        <v>0.776</v>
      </c>
      <c r="J51" s="98">
        <f>'測定データ貼り付け用シート'!J48-(('測定データ貼り付け用シート'!V48-'測定データ貼り付け用シート'!Y48)*0.3+'測定データ貼り付け用シート'!Y48)</f>
        <v>0.7430000000000001</v>
      </c>
      <c r="K51" s="98">
        <f>'測定データ貼り付け用シート'!K48-(('測定データ貼り付け用シート'!V48-'測定データ貼り付け用シート'!Y48)*0.2+'測定データ貼り付け用シート'!Y48)</f>
        <v>0.725</v>
      </c>
      <c r="L51" s="98">
        <f>'測定データ貼り付け用シート'!L48-'測定データ貼り付け用シート'!X48</f>
        <v>0.7489999999999999</v>
      </c>
      <c r="M51" s="98">
        <f>'測定データ貼り付け用シート'!M48-'測定データ貼り付け用シート'!Y48</f>
        <v>0.655</v>
      </c>
      <c r="N51" s="98">
        <f>'測定データ貼り付け用シート'!N48-'測定データ貼り付け用シート'!Y48</f>
        <v>0.627</v>
      </c>
      <c r="O51" s="98">
        <f>'測定データ貼り付け用シート'!O48-'測定データ貼り付け用シート'!X48</f>
        <v>0.7350000000000001</v>
      </c>
      <c r="P51" s="98">
        <f>'測定データ貼り付け用シート'!P48-(('測定データ貼り付け用シート'!U48-'測定データ貼り付け用シート'!Y48)*0.2+'測定データ貼り付け用シート'!Y48)</f>
        <v>0.7168</v>
      </c>
      <c r="Q51" s="98">
        <f>'測定データ貼り付け用シート'!Q48-(('測定データ貼り付け用シート'!U48-'測定データ貼り付け用シート'!Y48)*0.3+'測定データ貼り付け用シート'!Y48)</f>
        <v>0.7337</v>
      </c>
      <c r="R51" s="98">
        <f>'測定データ貼り付け用シート'!R48-(('測定データ貼り付け用シート'!U48-'測定データ貼り付け用シート'!Y48)*0.6+'測定データ貼り付け用シート'!Y48)</f>
        <v>0.7444</v>
      </c>
      <c r="S51" s="98">
        <f>'測定データ貼り付け用シート'!S48-('測定データ貼り付け用シート'!U48*1)</f>
        <v>0.794</v>
      </c>
    </row>
    <row r="52" spans="1:19" ht="15">
      <c r="A52" s="99">
        <v>1260</v>
      </c>
      <c r="B52" s="98">
        <f>'測定データ貼り付け用シート'!B49-'測定データ貼り付け用シート'!Y49</f>
        <v>0.628</v>
      </c>
      <c r="C52" s="98">
        <f>'測定データ貼り付け用シート'!C49-'測定データ貼り付け用シート'!X49</f>
        <v>0.716</v>
      </c>
      <c r="D52" s="98">
        <f>'測定データ貼り付け用シート'!D49-(('測定データ貼り付け用シート'!W49-'測定データ貼り付け用シート'!Y49)*0.2+'測定データ貼り付け用シート'!Y49)</f>
        <v>0.6988</v>
      </c>
      <c r="E52" s="98">
        <f>'測定データ貼り付け用シート'!E49-(('測定データ貼り付け用シート'!W49-'測定データ貼り付け用シート'!Y49)*0.3+'測定データ貼り付け用シート'!Y49)</f>
        <v>0.7167</v>
      </c>
      <c r="F52" s="98">
        <f>'測定データ貼り付け用シート'!F49-(('測定データ貼り付け用シート'!W49-'測定データ貼り付け用シート'!Y49)*0.6+'測定データ貼り付け用シート'!Y49)</f>
        <v>0.7644</v>
      </c>
      <c r="G52" s="98">
        <f>'測定データ貼り付け用シート'!G49-('測定データ貼り付け用シート'!W49*1)</f>
        <v>0.8069999999999999</v>
      </c>
      <c r="H52" s="98">
        <f>'測定データ貼り付け用シート'!H49-('測定データ貼り付け用シート'!V49*1)</f>
        <v>0.79</v>
      </c>
      <c r="I52" s="98">
        <f>'測定データ貼り付け用シート'!I49-(('測定データ貼り付け用シート'!V49-'測定データ貼り付け用シート'!Y49)*0.6+'測定データ貼り付け用シート'!Y49)</f>
        <v>0.7719999999999999</v>
      </c>
      <c r="J52" s="98">
        <f>'測定データ貼り付け用シート'!J49-(('測定データ貼り付け用シート'!V49-'測定データ貼り付け用シート'!Y49)*0.3+'測定データ貼り付け用シート'!Y49)</f>
        <v>0.7395</v>
      </c>
      <c r="K52" s="98">
        <f>'測定データ貼り付け用シート'!K49-(('測定データ貼り付け用シート'!V49-'測定データ貼り付け用シート'!Y49)*0.2+'測定データ貼り付け用シート'!Y49)</f>
        <v>0.722</v>
      </c>
      <c r="L52" s="98">
        <f>'測定データ貼り付け用シート'!L49-'測定データ貼り付け用シート'!X49</f>
        <v>0.746</v>
      </c>
      <c r="M52" s="98">
        <f>'測定データ貼り付け用シート'!M49-'測定データ貼り付け用シート'!Y49</f>
        <v>0.653</v>
      </c>
      <c r="N52" s="98">
        <f>'測定データ貼り付け用シート'!N49-'測定データ貼り付け用シート'!Y49</f>
        <v>0.624</v>
      </c>
      <c r="O52" s="98">
        <f>'測定データ貼り付け用シート'!O49-'測定データ貼り付け用シート'!X49</f>
        <v>0.734</v>
      </c>
      <c r="P52" s="98">
        <f>'測定データ貼り付け用シート'!P49-(('測定データ貼り付け用シート'!U49-'測定データ貼り付け用シート'!Y49)*0.2+'測定データ貼り付け用シート'!Y49)</f>
        <v>0.7136</v>
      </c>
      <c r="Q52" s="98">
        <f>'測定データ貼り付け用シート'!Q49-(('測定データ貼り付け用シート'!U49-'測定データ貼り付け用シート'!Y49)*0.3+'測定データ貼り付け用シート'!Y49)</f>
        <v>0.7314</v>
      </c>
      <c r="R52" s="98">
        <f>'測定データ貼り付け用シート'!R49-(('測定データ貼り付け用シート'!U49-'測定データ貼り付け用シート'!Y49)*0.6+'測定データ貼り付け用シート'!Y49)</f>
        <v>0.7418</v>
      </c>
      <c r="S52" s="98">
        <f>'測定データ貼り付け用シート'!S49-('測定データ貼り付け用シート'!U49*1)</f>
        <v>0.792</v>
      </c>
    </row>
    <row r="53" spans="1:19" ht="15">
      <c r="A53" s="99">
        <v>1290</v>
      </c>
      <c r="B53" s="98">
        <f>'測定データ貼り付け用シート'!B50-'測定データ貼り付け用シート'!Y50</f>
        <v>0.625</v>
      </c>
      <c r="C53" s="98">
        <f>'測定データ貼り付け用シート'!C50-'測定データ貼り付け用シート'!X50</f>
        <v>0.7130000000000001</v>
      </c>
      <c r="D53" s="98">
        <f>'測定データ貼り付け用シート'!D50-(('測定データ貼り付け用シート'!W50-'測定データ貼り付け用シート'!Y50)*0.2+'測定データ貼り付け用シート'!Y50)</f>
        <v>0.6948</v>
      </c>
      <c r="E53" s="98">
        <f>'測定データ貼り付け用シート'!E50-(('測定データ貼り付け用シート'!W50-'測定データ貼り付け用シート'!Y50)*0.3+'測定データ貼り付け用シート'!Y50)</f>
        <v>0.7137</v>
      </c>
      <c r="F53" s="98">
        <f>'測定データ貼り付け用シート'!F50-(('測定データ貼り付け用シート'!W50-'測定データ貼り付け用シート'!Y50)*0.6+'測定データ貼り付け用シート'!Y50)</f>
        <v>0.7614000000000001</v>
      </c>
      <c r="G53" s="98">
        <f>'測定データ貼り付け用シート'!G50-('測定データ貼り付け用シート'!W50*1)</f>
        <v>0.804</v>
      </c>
      <c r="H53" s="98">
        <f>'測定データ貼り付け用シート'!H50-('測定データ貼り付け用シート'!V50*1)</f>
        <v>0.795</v>
      </c>
      <c r="I53" s="98">
        <f>'測定データ貼り付け用シート'!I50-(('測定データ貼り付け用シート'!V50-'測定データ貼り付け用シート'!Y50)*0.6+'測定データ貼り付け用シート'!Y50)</f>
        <v>0.7749999999999999</v>
      </c>
      <c r="J53" s="98">
        <f>'測定データ貼り付け用シート'!J50-(('測定データ貼り付け用シート'!V50-'測定データ貼り付け用シート'!Y50)*0.3+'測定データ貼り付け用シート'!Y50)</f>
        <v>0.74</v>
      </c>
      <c r="K53" s="98">
        <f>'測定データ貼り付け用シート'!K50-(('測定データ貼り付け用シート'!V50-'測定データ貼り付け用シート'!Y50)*0.2+'測定データ貼り付け用シート'!Y50)</f>
        <v>0.721</v>
      </c>
      <c r="L53" s="98">
        <f>'測定データ貼り付け用シート'!L50-'測定データ貼り付け用シート'!X50</f>
        <v>0.7449999999999999</v>
      </c>
      <c r="M53" s="98">
        <f>'測定データ貼り付け用シート'!M50-'測定データ貼り付け用シート'!Y50</f>
        <v>0.65</v>
      </c>
      <c r="N53" s="98">
        <f>'測定データ貼り付け用シート'!N50-'測定データ貼り付け用シート'!Y50</f>
        <v>0.621</v>
      </c>
      <c r="O53" s="98">
        <f>'測定データ貼り付け用シート'!O50-'測定データ貼り付け用シート'!X50</f>
        <v>0.7310000000000001</v>
      </c>
      <c r="P53" s="98">
        <f>'測定データ貼り付け用シート'!P50-(('測定データ貼り付け用シート'!U50-'測定データ貼り付け用シート'!Y50)*0.2+'測定データ貼り付け用シート'!Y50)</f>
        <v>0.7105999999999999</v>
      </c>
      <c r="Q53" s="98">
        <f>'測定データ貼り付け用シート'!Q50-(('測定データ貼り付け用シート'!U50-'測定データ貼り付け用シート'!Y50)*0.3+'測定データ貼り付け用シート'!Y50)</f>
        <v>0.7294</v>
      </c>
      <c r="R53" s="98">
        <f>'測定データ貼り付け用シート'!R50-(('測定データ貼り付け用シート'!U50-'測定データ貼り付け用シート'!Y50)*0.6+'測定データ貼り付け用シート'!Y50)</f>
        <v>0.7398</v>
      </c>
      <c r="S53" s="98">
        <f>'測定データ貼り付け用シート'!S50-('測定データ貼り付け用シート'!U50*1)</f>
        <v>0.788</v>
      </c>
    </row>
    <row r="54" spans="1:19" ht="15">
      <c r="A54" s="99">
        <v>1320</v>
      </c>
      <c r="B54" s="98">
        <f>'測定データ貼り付け用シート'!B51-'測定データ貼り付け用シート'!Y51</f>
        <v>0.623</v>
      </c>
      <c r="C54" s="98">
        <f>'測定データ貼り付け用シート'!C51-'測定データ貼り付け用シート'!X51</f>
        <v>0.7130000000000001</v>
      </c>
      <c r="D54" s="98">
        <f>'測定データ貼り付け用シート'!D51-(('測定データ貼り付け用シート'!W51-'測定データ貼り付け用シート'!Y51)*0.2+'測定データ貼り付け用シート'!Y51)</f>
        <v>0.6938</v>
      </c>
      <c r="E54" s="98">
        <f>'測定データ貼り付け用シート'!E51-(('測定データ貼り付け用シート'!W51-'測定データ貼り付け用シート'!Y51)*0.3+'測定データ貼り付け用シート'!Y51)</f>
        <v>0.7137</v>
      </c>
      <c r="F54" s="98">
        <f>'測定データ貼り付け用シート'!F51-(('測定データ貼り付け用シート'!W51-'測定データ貼り付け用シート'!Y51)*0.6+'測定データ貼り付け用シート'!Y51)</f>
        <v>0.7604</v>
      </c>
      <c r="G54" s="98">
        <f>'測定データ貼り付け用シート'!G51-('測定データ貼り付け用シート'!W51*1)</f>
        <v>0.8049999999999999</v>
      </c>
      <c r="H54" s="98">
        <f>'測定データ貼り付け用シート'!H51-('測定データ貼り付け用シート'!V51*1)</f>
        <v>0.793</v>
      </c>
      <c r="I54" s="98">
        <f>'測定データ貼り付け用シート'!I51-(('測定データ貼り付け用シート'!V51-'測定データ貼り付け用シート'!Y51)*0.6+'測定データ貼り付け用シート'!Y51)</f>
        <v>0.772</v>
      </c>
      <c r="J54" s="98">
        <f>'測定データ貼り付け用シート'!J51-(('測定データ貼り付け用シート'!V51-'測定データ貼り付け用シート'!Y51)*0.3+'測定データ貼り付け用シート'!Y51)</f>
        <v>0.738</v>
      </c>
      <c r="K54" s="98">
        <f>'測定データ貼り付け用シート'!K51-(('測定データ貼り付け用シート'!V51-'測定データ貼り付け用シート'!Y51)*0.2+'測定データ貼り付け用シート'!Y51)</f>
        <v>0.72</v>
      </c>
      <c r="L54" s="98">
        <f>'測定データ貼り付け用シート'!L51-'測定データ貼り付け用シート'!X51</f>
        <v>0.744</v>
      </c>
      <c r="M54" s="98">
        <f>'測定データ貼り付け用シート'!M51-'測定データ貼り付け用シート'!Y51</f>
        <v>0.647</v>
      </c>
      <c r="N54" s="98">
        <f>'測定データ貼り付け用シート'!N51-'測定データ貼り付け用シート'!Y51</f>
        <v>0.619</v>
      </c>
      <c r="O54" s="98">
        <f>'測定データ貼り付け用シート'!O51-'測定データ貼り付け用シート'!X51</f>
        <v>0.7310000000000001</v>
      </c>
      <c r="P54" s="98">
        <f>'測定データ貼り付け用シート'!P51-(('測定データ貼り付け用シート'!U51-'測定データ貼り付け用シート'!Y51)*0.2+'測定データ貼り付け用シート'!Y51)</f>
        <v>0.7096</v>
      </c>
      <c r="Q54" s="98">
        <f>'測定データ貼り付け用シート'!Q51-(('測定データ貼り付け用シート'!U51-'測定データ貼り付け用シート'!Y51)*0.3+'測定データ貼り付け用シート'!Y51)</f>
        <v>0.7283999999999999</v>
      </c>
      <c r="R54" s="98">
        <f>'測定データ貼り付け用シート'!R51-(('測定データ貼り付け用シート'!U51-'測定データ貼り付け用シート'!Y51)*0.6+'測定データ貼り付け用シート'!Y51)</f>
        <v>0.7398</v>
      </c>
      <c r="S54" s="98">
        <f>'測定データ貼り付け用シート'!S51-('測定データ貼り付け用シート'!U51*1)</f>
        <v>0.7889999999999999</v>
      </c>
    </row>
    <row r="55" spans="1:19" ht="15">
      <c r="A55" s="99">
        <v>1350</v>
      </c>
      <c r="B55" s="98">
        <f>'測定データ貼り付け用シート'!B52-'測定データ貼り付け用シート'!Y52</f>
        <v>0.619</v>
      </c>
      <c r="C55" s="98">
        <f>'測定データ貼り付け用シート'!C52-'測定データ貼り付け用シート'!X52</f>
        <v>0.7110000000000001</v>
      </c>
      <c r="D55" s="98">
        <f>'測定データ貼り付け用シート'!D52-(('測定データ貼り付け用シート'!W52-'測定データ貼り付け用シート'!Y52)*0.2+'測定データ貼り付け用シート'!Y52)</f>
        <v>0.693</v>
      </c>
      <c r="E55" s="98">
        <f>'測定データ貼り付け用シート'!E52-(('測定データ貼り付け用シート'!W52-'測定データ貼り付け用シート'!Y52)*0.3+'測定データ貼り付け用シート'!Y52)</f>
        <v>0.7130000000000001</v>
      </c>
      <c r="F55" s="98">
        <f>'測定データ貼り付け用シート'!F52-(('測定データ貼り付け用シート'!W52-'測定データ貼り付け用シート'!Y52)*0.6+'測定データ貼り付け用シート'!Y52)</f>
        <v>0.7609999999999999</v>
      </c>
      <c r="G55" s="98">
        <f>'測定データ貼り付け用シート'!G52-('測定データ貼り付け用シート'!W52*1)</f>
        <v>0.806</v>
      </c>
      <c r="H55" s="98">
        <f>'測定データ貼り付け用シート'!H52-('測定データ貼り付け用シート'!V52*1)</f>
        <v>0.7919999999999999</v>
      </c>
      <c r="I55" s="98">
        <f>'測定データ貼り付け用シート'!I52-(('測定データ貼り付け用シート'!V52-'測定データ貼り付け用シート'!Y52)*0.6+'測定データ貼り付け用シート'!Y52)</f>
        <v>0.7709999999999999</v>
      </c>
      <c r="J55" s="98">
        <f>'測定データ貼り付け用シート'!J52-(('測定データ貼り付け用シート'!V52-'測定データ貼り付け用シート'!Y52)*0.3+'測定データ貼り付け用シート'!Y52)</f>
        <v>0.7370000000000001</v>
      </c>
      <c r="K55" s="98">
        <f>'測定データ貼り付け用シート'!K52-(('測定データ貼り付け用シート'!V52-'測定データ貼り付け用シート'!Y52)*0.2+'測定データ貼り付け用シート'!Y52)</f>
        <v>0.717</v>
      </c>
      <c r="L55" s="98">
        <f>'測定データ貼り付け用シート'!L52-'測定データ貼り付け用シート'!X52</f>
        <v>0.742</v>
      </c>
      <c r="M55" s="98">
        <f>'測定データ貼り付け用シート'!M52-'測定データ貼り付け用シート'!Y52</f>
        <v>0.645</v>
      </c>
      <c r="N55" s="98">
        <f>'測定データ貼り付け用シート'!N52-'測定データ貼り付け用シート'!Y52</f>
        <v>0.615</v>
      </c>
      <c r="O55" s="98">
        <f>'測定データ貼り付け用シート'!O52-'測定データ貼り付け用シート'!X52</f>
        <v>0.73</v>
      </c>
      <c r="P55" s="98">
        <f>'測定データ貼り付け用シート'!P52-(('測定データ貼り付け用シート'!U52-'測定データ貼り付け用シート'!Y52)*0.2+'測定データ貼り付け用シート'!Y52)</f>
        <v>0.7085999999999999</v>
      </c>
      <c r="Q55" s="98">
        <f>'測定データ貼り付け用シート'!Q52-(('測定データ貼り付け用シート'!U52-'測定データ貼り付け用シート'!Y52)*0.3+'測定データ貼り付け用シート'!Y52)</f>
        <v>0.7274</v>
      </c>
      <c r="R55" s="98">
        <f>'測定データ貼り付け用シート'!R52-(('測定データ貼り付け用シート'!U52-'測定データ貼り付け用シート'!Y52)*0.6+'測定データ貼り付け用シート'!Y52)</f>
        <v>0.7407999999999999</v>
      </c>
      <c r="S55" s="98">
        <f>'測定データ貼り付け用シート'!S52-('測定データ貼り付け用シート'!U52*1)</f>
        <v>0.786</v>
      </c>
    </row>
    <row r="56" spans="1:19" ht="15">
      <c r="A56" s="99">
        <v>1380</v>
      </c>
      <c r="B56" s="98">
        <f>'測定データ貼り付け用シート'!B53-'測定データ貼り付け用シート'!Y53</f>
        <v>0.615</v>
      </c>
      <c r="C56" s="98">
        <f>'測定データ貼り付け用シート'!C53-'測定データ貼り付け用シート'!X53</f>
        <v>0.708</v>
      </c>
      <c r="D56" s="98">
        <f>'測定データ貼り付け用シート'!D53-(('測定データ貼り付け用シート'!W53-'測定データ貼り付け用シート'!Y53)*0.2+'測定データ貼り付け用シート'!Y53)</f>
        <v>0.689</v>
      </c>
      <c r="E56" s="98">
        <f>'測定データ貼り付け用シート'!E53-(('測定データ貼り付け用シート'!W53-'測定データ貼り付け用シート'!Y53)*0.3+'測定データ貼り付け用シート'!Y53)</f>
        <v>0.7090000000000001</v>
      </c>
      <c r="F56" s="98">
        <f>'測定データ貼り付け用シート'!F53-(('測定データ貼り付け用シート'!W53-'測定データ貼り付け用シート'!Y53)*0.6+'測定データ貼り付け用シート'!Y53)</f>
        <v>0.758</v>
      </c>
      <c r="G56" s="98">
        <f>'測定データ貼り付け用シート'!G53-('測定データ貼り付け用シート'!W53*1)</f>
        <v>0.8030000000000002</v>
      </c>
      <c r="H56" s="98">
        <f>'測定データ貼り付け用シート'!H53-('測定データ貼り付け用シート'!V53*1)</f>
        <v>0.791</v>
      </c>
      <c r="I56" s="98">
        <f>'測定データ貼り付け用シート'!I53-(('測定データ貼り付け用シート'!V53-'測定データ貼り付け用シート'!Y53)*0.6+'測定データ貼り付け用シート'!Y53)</f>
        <v>0.77</v>
      </c>
      <c r="J56" s="98">
        <f>'測定データ貼り付け用シート'!J53-(('測定データ貼り付け用シート'!V53-'測定データ貼り付け用シート'!Y53)*0.3+'測定データ貼り付け用シート'!Y53)</f>
        <v>0.7350000000000001</v>
      </c>
      <c r="K56" s="98">
        <f>'測定データ貼り付け用シート'!K53-(('測定データ貼り付け用シート'!V53-'測定データ貼り付け用シート'!Y53)*0.2+'測定データ貼り付け用シート'!Y53)</f>
        <v>0.715</v>
      </c>
      <c r="L56" s="98">
        <f>'測定データ貼り付け用シート'!L53-'測定データ貼り付け用シート'!X53</f>
        <v>0.74</v>
      </c>
      <c r="M56" s="98">
        <f>'測定データ貼り付け用シート'!M53-'測定データ貼り付け用シート'!Y53</f>
        <v>0.641</v>
      </c>
      <c r="N56" s="98">
        <f>'測定データ貼り付け用シート'!N53-'測定データ貼り付け用シート'!Y53</f>
        <v>0.613</v>
      </c>
      <c r="O56" s="98">
        <f>'測定データ貼り付け用シート'!O53-'測定データ貼り付け用シート'!X53</f>
        <v>0.7270000000000001</v>
      </c>
      <c r="P56" s="98">
        <f>'測定データ貼り付け用シート'!P53-(('測定データ貼り付け用シート'!U53-'測定データ貼り付け用シート'!Y53)*0.2+'測定データ貼り付け用シート'!Y53)</f>
        <v>0.7036</v>
      </c>
      <c r="Q56" s="98">
        <f>'測定データ貼り付け用シート'!Q53-(('測定データ貼り付け用シート'!U53-'測定データ貼り付け用シート'!Y53)*0.3+'測定データ貼り付け用シート'!Y53)</f>
        <v>0.7234</v>
      </c>
      <c r="R56" s="98">
        <f>'測定データ貼り付け用シート'!R53-(('測定データ貼り付け用シート'!U53-'測定データ貼り付け用シート'!Y53)*0.6+'測定データ貼り付け用シート'!Y53)</f>
        <v>0.7367999999999999</v>
      </c>
      <c r="S56" s="98">
        <f>'測定データ貼り付け用シート'!S53-('測定データ貼り付け用シート'!U53*1)</f>
        <v>0.7849999999999999</v>
      </c>
    </row>
    <row r="57" spans="1:19" ht="15">
      <c r="A57" s="99">
        <v>1410</v>
      </c>
      <c r="B57" s="98">
        <f>'測定データ貼り付け用シート'!B54-'測定データ貼り付け用シート'!Y54</f>
        <v>0.613</v>
      </c>
      <c r="C57" s="98">
        <f>'測定データ貼り付け用シート'!C54-'測定データ貼り付け用シート'!X54</f>
        <v>0.708</v>
      </c>
      <c r="D57" s="98">
        <f>'測定データ貼り付け用シート'!D54-(('測定データ貼り付け用シート'!W54-'測定データ貼り付け用シート'!Y54)*0.2+'測定データ貼り付け用シート'!Y54)</f>
        <v>0.6878</v>
      </c>
      <c r="E57" s="98">
        <f>'測定データ貼り付け用シート'!E54-(('測定データ貼り付け用シート'!W54-'測定データ貼り付け用シート'!Y54)*0.3+'測定データ貼り付け用シート'!Y54)</f>
        <v>0.7087</v>
      </c>
      <c r="F57" s="98">
        <f>'測定データ貼り付け用シート'!F54-(('測定データ貼り付け用シート'!W54-'測定データ貼り付け用シート'!Y54)*0.6+'測定データ貼り付け用シート'!Y54)</f>
        <v>0.7584</v>
      </c>
      <c r="G57" s="98">
        <f>'測定データ貼り付け用シート'!G54-('測定データ貼り付け用シート'!W54*1)</f>
        <v>0.8029999999999999</v>
      </c>
      <c r="H57" s="98">
        <f>'測定データ貼り付け用シート'!H54-('測定データ貼り付け用シート'!V54*1)</f>
        <v>0.7899999999999999</v>
      </c>
      <c r="I57" s="98">
        <f>'測定データ貼り付け用シート'!I54-(('測定データ貼り付け用シート'!V54-'測定データ貼り付け用シート'!Y54)*0.6+'測定データ貼り付け用シート'!Y54)</f>
        <v>0.768</v>
      </c>
      <c r="J57" s="98">
        <f>'測定データ貼り付け用シート'!J54-(('測定データ貼り付け用シート'!V54-'測定データ貼り付け用シート'!Y54)*0.3+'測定データ貼り付け用シート'!Y54)</f>
        <v>0.7330000000000001</v>
      </c>
      <c r="K57" s="98">
        <f>'測定データ貼り付け用シート'!K54-(('測定データ貼り付け用シート'!V54-'測定データ貼り付け用シート'!Y54)*0.2+'測定データ貼り付け用シート'!Y54)</f>
        <v>0.713</v>
      </c>
      <c r="L57" s="98">
        <f>'測定データ貼り付け用シート'!L54-'測定データ貼り付け用シート'!X54</f>
        <v>0.7390000000000001</v>
      </c>
      <c r="M57" s="98">
        <f>'測定データ貼り付け用シート'!M54-'測定データ貼り付け用シート'!Y54</f>
        <v>0.639</v>
      </c>
      <c r="N57" s="98">
        <f>'測定データ貼り付け用シート'!N54-'測定データ貼り付け用シート'!Y54</f>
        <v>0.6090000000000001</v>
      </c>
      <c r="O57" s="98">
        <f>'測定データ貼り付け用シート'!O54-'測定データ貼り付け用シート'!X54</f>
        <v>0.726</v>
      </c>
      <c r="P57" s="98">
        <f>'測定データ貼り付け用シート'!P54-(('測定データ貼り付け用シート'!U54-'測定データ貼り付け用シート'!Y54)*0.2+'測定データ貼り付け用シート'!Y54)</f>
        <v>0.7036</v>
      </c>
      <c r="Q57" s="98">
        <f>'測定データ貼り付け用シート'!Q54-(('測定データ貼り付け用シート'!U54-'測定データ貼り付け用シート'!Y54)*0.3+'測定データ貼り付け用シート'!Y54)</f>
        <v>0.7234</v>
      </c>
      <c r="R57" s="98">
        <f>'測定データ貼り付け用シート'!R54-(('測定データ貼り付け用シート'!U54-'測定データ貼り付け用シート'!Y54)*0.6+'測定データ貼り付け用シート'!Y54)</f>
        <v>0.7367999999999999</v>
      </c>
      <c r="S57" s="98">
        <f>'測定データ貼り付け用シート'!S54-('測定データ貼り付け用シート'!U54*1)</f>
        <v>0.784</v>
      </c>
    </row>
    <row r="58" spans="1:19" ht="15">
      <c r="A58" s="99">
        <v>1440</v>
      </c>
      <c r="B58" s="98">
        <f>'測定データ貼り付け用シート'!B55-'測定データ貼り付け用シート'!Y55</f>
        <v>0.6090000000000001</v>
      </c>
      <c r="C58" s="98">
        <f>'測定データ貼り付け用シート'!C55-'測定データ貼り付け用シート'!X55</f>
        <v>0.7070000000000001</v>
      </c>
      <c r="D58" s="98">
        <f>'測定データ貼り付け用シート'!D55-(('測定データ貼り付け用シート'!W55-'測定データ貼り付け用シート'!Y55)*0.2+'測定データ貼り付け用シート'!Y55)</f>
        <v>0.6859999999999999</v>
      </c>
      <c r="E58" s="98">
        <f>'測定データ貼り付け用シート'!E55-(('測定データ貼り付け用シート'!W55-'測定データ貼り付け用シート'!Y55)*0.3+'測定データ貼り付け用シート'!Y55)</f>
        <v>0.708</v>
      </c>
      <c r="F58" s="98">
        <f>'測定データ貼り付け用シート'!F55-(('測定データ貼り付け用シート'!W55-'測定データ貼り付け用シート'!Y55)*0.6+'測定データ貼り付け用シート'!Y55)</f>
        <v>0.7589999999999999</v>
      </c>
      <c r="G58" s="98">
        <f>'測定データ貼り付け用シート'!G55-('測定データ貼り付け用シート'!W55*1)</f>
        <v>0.804</v>
      </c>
      <c r="H58" s="98">
        <f>'測定データ貼り付け用シート'!H55-('測定データ貼り付け用シート'!V55*1)</f>
        <v>0.7879999999999999</v>
      </c>
      <c r="I58" s="98">
        <f>'測定データ貼り付け用シート'!I55-(('測定データ貼り付け用シート'!V55-'測定データ貼り付け用シート'!Y55)*0.6+'測定データ貼り付け用シート'!Y55)</f>
        <v>0.7669999999999999</v>
      </c>
      <c r="J58" s="98">
        <f>'測定データ貼り付け用シート'!J55-(('測定データ貼り付け用シート'!V55-'測定データ貼り付け用シート'!Y55)*0.3+'測定データ貼り付け用シート'!Y55)</f>
        <v>0.7310000000000001</v>
      </c>
      <c r="K58" s="98">
        <f>'測定データ貼り付け用シート'!K55-(('測定データ貼り付け用シート'!V55-'測定データ貼り付け用シート'!Y55)*0.2+'測定データ貼り付け用シート'!Y55)</f>
        <v>0.711</v>
      </c>
      <c r="L58" s="98">
        <f>'測定データ貼り付け用シート'!L55-'測定データ貼り付け用シート'!X55</f>
        <v>0.7370000000000001</v>
      </c>
      <c r="M58" s="98">
        <f>'測定データ貼り付け用シート'!M55-'測定データ貼り付け用シート'!Y55</f>
        <v>0.636</v>
      </c>
      <c r="N58" s="98">
        <f>'測定データ貼り付け用シート'!N55-'測定データ貼り付け用シート'!Y55</f>
        <v>0.6060000000000001</v>
      </c>
      <c r="O58" s="98">
        <f>'測定データ貼り付け用シート'!O55-'測定データ貼り付け用シート'!X55</f>
        <v>0.7250000000000001</v>
      </c>
      <c r="P58" s="98">
        <f>'測定データ貼り付け用シート'!P55-(('測定データ貼り付け用シート'!U55-'測定データ貼り付け用シート'!Y55)*0.2+'測定データ貼り付け用シート'!Y55)</f>
        <v>0.7005999999999999</v>
      </c>
      <c r="Q58" s="98">
        <f>'測定データ貼り付け用シート'!Q55-(('測定データ貼り付け用シート'!U55-'測定データ貼り付け用シート'!Y55)*0.3+'測定データ貼り付け用シート'!Y55)</f>
        <v>0.7203999999999999</v>
      </c>
      <c r="R58" s="98">
        <f>'測定データ貼り付け用シート'!R55-(('測定データ貼り付け用シート'!U55-'測定データ貼り付け用シート'!Y55)*0.6+'測定データ貼り付け用シート'!Y55)</f>
        <v>0.7367999999999999</v>
      </c>
      <c r="S58" s="98">
        <f>'測定データ貼り付け用シート'!S55-('測定データ貼り付け用シート'!U55*1)</f>
        <v>0.784</v>
      </c>
    </row>
    <row r="59" spans="1:19" ht="15">
      <c r="A59" s="99">
        <v>1470</v>
      </c>
      <c r="B59" s="98">
        <f>'測定データ貼り付け用シート'!B56-'測定データ貼り付け用シート'!Y56</f>
        <v>0.6060000000000001</v>
      </c>
      <c r="C59" s="98">
        <f>'測定データ貼り付け用シート'!C56-'測定データ貼り付け用シート'!X56</f>
        <v>0.704</v>
      </c>
      <c r="D59" s="98">
        <f>'測定データ貼り付け用シート'!D56-(('測定データ貼り付け用シート'!W56-'測定データ貼り付け用シート'!Y56)*0.2+'測定データ貼り付け用シート'!Y56)</f>
        <v>0.6828</v>
      </c>
      <c r="E59" s="98">
        <f>'測定データ貼り付け用シート'!E56-(('測定データ貼り付け用シート'!W56-'測定データ貼り付け用シート'!Y56)*0.3+'測定データ貼り付け用シート'!Y56)</f>
        <v>0.7037</v>
      </c>
      <c r="F59" s="98">
        <f>'測定データ貼り付け用シート'!F56-(('測定データ貼り付け用シート'!W56-'測定データ貼り付け用シート'!Y56)*0.6+'測定データ貼り付け用シート'!Y56)</f>
        <v>0.7554000000000001</v>
      </c>
      <c r="G59" s="98">
        <f>'測定データ貼り付け用シート'!G56-('測定データ貼り付け用シート'!W56*1)</f>
        <v>0.8009999999999999</v>
      </c>
      <c r="H59" s="98">
        <f>'測定データ貼り付け用シート'!H56-('測定データ貼り付け用シート'!V56*1)</f>
        <v>0.782</v>
      </c>
      <c r="I59" s="98">
        <f>'測定データ貼り付け用シート'!I56-(('測定データ貼り付け用シート'!V56-'測定データ貼り付け用シート'!Y56)*0.6+'測定データ貼り付け用シート'!Y56)</f>
        <v>0.7627999999999999</v>
      </c>
      <c r="J59" s="98">
        <f>'測定データ貼り付け用シート'!J56-(('測定データ貼り付け用シート'!V56-'測定データ貼り付け用シート'!Y56)*0.3+'測定データ貼り付け用シート'!Y56)</f>
        <v>0.7279</v>
      </c>
      <c r="K59" s="98">
        <f>'測定データ貼り付け用シート'!K56-(('測定データ貼り付け用シート'!V56-'測定データ貼り付け用シート'!Y56)*0.2+'測定データ貼り付け用シート'!Y56)</f>
        <v>0.7076</v>
      </c>
      <c r="L59" s="98">
        <f>'測定データ貼り付け用シート'!L56-'測定データ貼り付け用シート'!X56</f>
        <v>0.7350000000000001</v>
      </c>
      <c r="M59" s="98">
        <f>'測定データ貼り付け用シート'!M56-'測定データ貼り付け用シート'!Y56</f>
        <v>0.632</v>
      </c>
      <c r="N59" s="98">
        <f>'測定データ貼り付け用シート'!N56-'測定データ貼り付け用シート'!Y56</f>
        <v>0.6030000000000001</v>
      </c>
      <c r="O59" s="98">
        <f>'測定データ貼り付け用シート'!O56-'測定データ貼り付け用シート'!X56</f>
        <v>0.7230000000000001</v>
      </c>
      <c r="P59" s="98">
        <f>'測定データ貼り付け用シート'!P56-(('測定データ貼り付け用シート'!U56-'測定データ貼り付け用シート'!Y56)*0.2+'測定データ貼り付け用シート'!Y56)</f>
        <v>0.6976</v>
      </c>
      <c r="Q59" s="98">
        <f>'測定データ貼り付け用シート'!Q56-(('測定データ貼り付け用シート'!U56-'測定データ貼り付け用シート'!Y56)*0.3+'測定データ貼り付け用シート'!Y56)</f>
        <v>0.7163999999999999</v>
      </c>
      <c r="R59" s="98">
        <f>'測定データ貼り付け用シート'!R56-(('測定データ貼り付け用シート'!U56-'測定データ貼り付け用シート'!Y56)*0.6+'測定データ貼り付け用シート'!Y56)</f>
        <v>0.7327999999999999</v>
      </c>
      <c r="S59" s="98">
        <f>'測定データ貼り付け用シート'!S56-('測定データ貼り付け用シート'!U56*1)</f>
        <v>0.782</v>
      </c>
    </row>
    <row r="60" spans="1:19" ht="15">
      <c r="A60" s="99">
        <v>1500</v>
      </c>
      <c r="B60" s="98">
        <f>'測定データ貼り付け用シート'!B57-'測定データ貼り付け用シート'!Y57</f>
        <v>0.6020000000000001</v>
      </c>
      <c r="C60" s="98">
        <f>'測定データ貼り付け用シート'!C57-'測定データ貼り付け用シート'!X57</f>
        <v>0.702</v>
      </c>
      <c r="D60" s="98">
        <f>'測定データ貼り付け用シート'!D57-(('測定データ貼り付け用シート'!W57-'測定データ貼り付け用シート'!Y57)*0.2+'測定データ貼り付け用シート'!Y57)</f>
        <v>0.6809999999999999</v>
      </c>
      <c r="E60" s="98">
        <f>'測定データ貼り付け用シート'!E57-(('測定データ貼り付け用シート'!W57-'測定データ貼り付け用シート'!Y57)*0.3+'測定データ貼り付け用シート'!Y57)</f>
        <v>0.7050000000000001</v>
      </c>
      <c r="F60" s="98">
        <f>'測定データ貼り付け用シート'!F57-(('測定データ貼り付け用シート'!W57-'測定データ貼り付け用シート'!Y57)*0.6+'測定データ貼り付け用シート'!Y57)</f>
        <v>0.7549999999999999</v>
      </c>
      <c r="G60" s="98">
        <f>'測定データ貼り付け用シート'!G57-('測定データ貼り付け用シート'!W57*1)</f>
        <v>0.8010000000000002</v>
      </c>
      <c r="H60" s="98">
        <f>'測定データ貼り付け用シート'!H57-('測定データ貼り付け用シート'!V57*1)</f>
        <v>0.783</v>
      </c>
      <c r="I60" s="98">
        <f>'測定データ貼り付け用シート'!I57-(('測定データ貼り付け用シート'!V57-'測定データ貼り付け用シート'!Y57)*0.6+'測定データ貼り付け用シート'!Y57)</f>
        <v>0.7616</v>
      </c>
      <c r="J60" s="98">
        <f>'測定データ貼り付け用シート'!J57-(('測定データ貼り付け用シート'!V57-'測定データ貼り付け用シート'!Y57)*0.3+'測定データ貼り付け用シート'!Y57)</f>
        <v>0.7268</v>
      </c>
      <c r="K60" s="98">
        <f>'測定データ貼り付け用シート'!K57-(('測定データ貼り付け用シート'!V57-'測定データ貼り付け用シート'!Y57)*0.2+'測定データ貼り付け用シート'!Y57)</f>
        <v>0.7051999999999999</v>
      </c>
      <c r="L60" s="98">
        <f>'測定データ貼り付け用シート'!L57-'測定データ貼り付け用シート'!X57</f>
        <v>0.734</v>
      </c>
      <c r="M60" s="98">
        <f>'測定データ貼り付け用シート'!M57-'測定データ貼り付け用シート'!Y57</f>
        <v>0.629</v>
      </c>
      <c r="N60" s="98">
        <f>'測定データ貼り付け用シート'!N57-'測定データ貼り付け用シート'!Y57</f>
        <v>0.6000000000000001</v>
      </c>
      <c r="O60" s="98">
        <f>'測定データ貼り付け用シート'!O57-'測定データ貼り付け用シート'!X57</f>
        <v>0.722</v>
      </c>
      <c r="P60" s="98">
        <f>'測定データ貼り付け用シート'!P57-(('測定データ貼り付け用シート'!U57-'測定データ貼り付け用シート'!Y57)*0.2+'測定データ貼り付け用シート'!Y57)</f>
        <v>0.6965999999999999</v>
      </c>
      <c r="Q60" s="98">
        <f>'測定データ貼り付け用シート'!Q57-(('測定データ貼り付け用シート'!U57-'測定データ貼り付け用シート'!Y57)*0.3+'測定データ貼り付け用シート'!Y57)</f>
        <v>0.7163999999999999</v>
      </c>
      <c r="R60" s="98">
        <f>'測定データ貼り付け用シート'!R57-(('測定データ貼り付け用シート'!U57-'測定データ貼り付け用シート'!Y57)*0.6+'測定データ貼り付け用シート'!Y57)</f>
        <v>0.7338</v>
      </c>
      <c r="S60" s="98">
        <f>'測定データ貼り付け用シート'!S57-('測定データ貼り付け用シート'!U57*1)</f>
        <v>0.7809999999999999</v>
      </c>
    </row>
    <row r="61" spans="1:19" ht="15">
      <c r="A61" s="99">
        <v>1530</v>
      </c>
      <c r="B61" s="98">
        <f>'測定データ貼り付け用シート'!B58-'測定データ貼り付け用シート'!Y58</f>
        <v>0.5990000000000001</v>
      </c>
      <c r="C61" s="98">
        <f>'測定データ貼り付け用シート'!C58-'測定データ貼り付け用シート'!X58</f>
        <v>0.7010000000000001</v>
      </c>
      <c r="D61" s="98">
        <f>'測定データ貼り付け用シート'!D58-(('測定データ貼り付け用シート'!W58-'測定データ貼り付け用シート'!Y58)*0.2+'測定データ貼り付け用シート'!Y58)</f>
        <v>0.6799999999999999</v>
      </c>
      <c r="E61" s="98">
        <f>'測定データ貼り付け用シート'!E58-(('測定データ貼り付け用シート'!W58-'測定データ貼り付け用シート'!Y58)*0.3+'測定データ貼り付け用シート'!Y58)</f>
        <v>0.7030000000000001</v>
      </c>
      <c r="F61" s="98">
        <f>'測定データ貼り付け用シート'!F58-(('測定データ貼り付け用シート'!W58-'測定データ貼り付け用シート'!Y58)*0.6+'測定データ貼り付け用シート'!Y58)</f>
        <v>0.756</v>
      </c>
      <c r="G61" s="98">
        <f>'測定データ貼り付け用シート'!G58-('測定データ貼り付け用シート'!W58*1)</f>
        <v>0.8030000000000002</v>
      </c>
      <c r="H61" s="98">
        <f>'測定データ貼り付け用シート'!H58-('測定データ貼り付け用シート'!V58*1)</f>
        <v>0.783</v>
      </c>
      <c r="I61" s="98">
        <f>'測定データ貼り付け用シート'!I58-(('測定データ貼り付け用シート'!V58-'測定データ貼り付け用シート'!Y58)*0.6+'測定データ貼り付け用シート'!Y58)</f>
        <v>0.7608</v>
      </c>
      <c r="J61" s="98">
        <f>'測定データ貼り付け用シート'!J58-(('測定データ貼り付け用シート'!V58-'測定データ貼り付け用シート'!Y58)*0.3+'測定データ貼り付け用シート'!Y58)</f>
        <v>0.7254</v>
      </c>
      <c r="K61" s="98">
        <f>'測定データ貼り付け用シート'!K58-(('測定データ貼り付け用シート'!V58-'測定データ貼り付け用シート'!Y58)*0.2+'測定データ貼り付け用シート'!Y58)</f>
        <v>0.7046</v>
      </c>
      <c r="L61" s="98">
        <f>'測定データ貼り付け用シート'!L58-'測定データ貼り付け用シート'!X58</f>
        <v>0.7310000000000001</v>
      </c>
      <c r="M61" s="98">
        <f>'測定データ貼り付け用シート'!M58-'測定データ貼り付け用シート'!Y58</f>
        <v>0.626</v>
      </c>
      <c r="N61" s="98">
        <f>'測定データ貼り付け用シート'!N58-'測定データ貼り付け用シート'!Y58</f>
        <v>0.5970000000000001</v>
      </c>
      <c r="O61" s="98">
        <f>'測定データ貼り付け用シート'!O58-'測定データ貼り付け用シート'!X58</f>
        <v>0.72</v>
      </c>
      <c r="P61" s="98">
        <f>'測定データ貼り付け用シート'!P58-(('測定データ貼り付け用シート'!U58-'測定データ貼り付け用シート'!Y58)*0.2+'測定データ貼り付け用シート'!Y58)</f>
        <v>0.6925999999999999</v>
      </c>
      <c r="Q61" s="98">
        <f>'測定データ貼り付け用シート'!Q58-(('測定データ貼り付け用シート'!U58-'測定データ貼り付け用シート'!Y58)*0.3+'測定データ貼り付け用シート'!Y58)</f>
        <v>0.7134</v>
      </c>
      <c r="R61" s="98">
        <f>'測定データ貼り付け用シート'!R58-(('測定データ貼り付け用シート'!U58-'測定データ貼り付け用シート'!Y58)*0.6+'測定データ貼り付け用シート'!Y58)</f>
        <v>0.7307999999999999</v>
      </c>
      <c r="S61" s="98">
        <f>'測定データ貼り付け用シート'!S58-('測定データ貼り付け用シート'!U58*1)</f>
        <v>0.7789999999999999</v>
      </c>
    </row>
    <row r="62" spans="1:19" ht="15">
      <c r="A62" s="99">
        <v>1560</v>
      </c>
      <c r="B62" s="98">
        <f>'測定データ貼り付け用シート'!B59-'測定データ貼り付け用シート'!Y59</f>
        <v>0.5970000000000001</v>
      </c>
      <c r="C62" s="98">
        <f>'測定データ貼り付け用シート'!C59-'測定データ貼り付け用シート'!X59</f>
        <v>0.6990000000000001</v>
      </c>
      <c r="D62" s="98">
        <f>'測定データ貼り付け用シート'!D59-(('測定データ貼り付け用シート'!W59-'測定データ貼り付け用シート'!Y59)*0.2+'測定データ貼り付け用シート'!Y59)</f>
        <v>0.6768</v>
      </c>
      <c r="E62" s="98">
        <f>'測定データ貼り付け用シート'!E59-(('測定データ貼り付け用シート'!W59-'測定データ貼り付け用シート'!Y59)*0.3+'測定データ貼り付け用シート'!Y59)</f>
        <v>0.6987</v>
      </c>
      <c r="F62" s="98">
        <f>'測定データ貼り付け用シート'!F59-(('測定データ貼り付け用シート'!W59-'測定データ貼り付け用シート'!Y59)*0.6+'測定データ貼り付け用シート'!Y59)</f>
        <v>0.7524</v>
      </c>
      <c r="G62" s="98">
        <f>'測定データ貼り付け用シート'!G59-('測定データ貼り付け用シート'!W59*1)</f>
        <v>0.798</v>
      </c>
      <c r="H62" s="98">
        <f>'測定データ貼り付け用シート'!H59-('測定データ貼り付け用シート'!V59*1)</f>
        <v>0.783</v>
      </c>
      <c r="I62" s="98">
        <f>'測定データ貼り付け用シート'!I59-(('測定データ貼り付け用シート'!V59-'測定データ貼り付け用シート'!Y59)*0.6+'測定データ貼り付け用シート'!Y59)</f>
        <v>0.7608</v>
      </c>
      <c r="J62" s="98">
        <f>'測定データ貼り付け用シート'!J59-(('測定データ貼り付け用シート'!V59-'測定データ貼り付け用シート'!Y59)*0.3+'測定データ貼り付け用シート'!Y59)</f>
        <v>0.7234</v>
      </c>
      <c r="K62" s="98">
        <f>'測定データ貼り付け用シート'!K59-(('測定データ貼り付け用シート'!V59-'測定データ貼り付け用シート'!Y59)*0.2+'測定データ貼り付け用シート'!Y59)</f>
        <v>0.7026</v>
      </c>
      <c r="L62" s="98">
        <f>'測定データ貼り付け用シート'!L59-'測定データ貼り付け用シート'!X59</f>
        <v>0.7310000000000001</v>
      </c>
      <c r="M62" s="98">
        <f>'測定データ貼り付け用シート'!M59-'測定データ貼り付け用シート'!Y59</f>
        <v>0.622</v>
      </c>
      <c r="N62" s="98">
        <f>'測定データ貼り付け用シート'!N59-'測定データ貼り付け用シート'!Y59</f>
        <v>0.5930000000000001</v>
      </c>
      <c r="O62" s="98">
        <f>'測定データ貼り付け用シート'!O59-'測定データ貼り付け用シート'!X59</f>
        <v>0.7170000000000001</v>
      </c>
      <c r="P62" s="98">
        <f>'測定データ貼り付け用シート'!P59-(('測定データ貼り付け用シート'!U59-'測定データ貼り付け用シート'!Y59)*0.2+'測定データ貼り付け用シート'!Y59)</f>
        <v>0.6905999999999999</v>
      </c>
      <c r="Q62" s="98">
        <f>'測定データ貼り付け用シート'!Q59-(('測定データ貼り付け用シート'!U59-'測定データ貼り付け用シート'!Y59)*0.3+'測定データ貼り付け用シート'!Y59)</f>
        <v>0.7114</v>
      </c>
      <c r="R62" s="98">
        <f>'測定データ貼り付け用シート'!R59-(('測定データ貼り付け用シート'!U59-'測定データ貼り付け用シート'!Y59)*0.6+'測定データ貼り付け用シート'!Y59)</f>
        <v>0.7298</v>
      </c>
      <c r="S62" s="98">
        <f>'測定データ貼り付け用シート'!S59-('測定データ貼り付け用シート'!U59*1)</f>
        <v>0.7769999999999999</v>
      </c>
    </row>
    <row r="63" spans="1:19" ht="15">
      <c r="A63" s="99">
        <v>1590</v>
      </c>
      <c r="B63" s="98">
        <f>'測定データ貼り付け用シート'!B60-'測定データ貼り付け用シート'!Y60</f>
        <v>0.5930000000000001</v>
      </c>
      <c r="C63" s="98">
        <f>'測定データ貼り付け用シート'!C60-'測定データ貼り付け用シート'!X60</f>
        <v>0.698</v>
      </c>
      <c r="D63" s="98">
        <f>'測定データ貼り付け用シート'!D60-(('測定データ貼り付け用シート'!W60-'測定データ貼り付け用シート'!Y60)*0.2+'測定データ貼り付け用シート'!Y60)</f>
        <v>0.6748</v>
      </c>
      <c r="E63" s="98">
        <f>'測定データ貼り付け用シート'!E60-(('測定データ貼り付け用シート'!W60-'測定データ貼り付け用シート'!Y60)*0.3+'測定データ貼り付け用シート'!Y60)</f>
        <v>0.6987</v>
      </c>
      <c r="F63" s="98">
        <f>'測定データ貼り付け用シート'!F60-(('測定データ貼り付け用シート'!W60-'測定データ貼り付け用シート'!Y60)*0.6+'測定データ貼り付け用シート'!Y60)</f>
        <v>0.7524</v>
      </c>
      <c r="G63" s="98">
        <f>'測定データ貼り付け用シート'!G60-('測定データ貼り付け用シート'!W60*1)</f>
        <v>0.7989999999999999</v>
      </c>
      <c r="H63" s="98">
        <f>'測定データ貼り付け用シート'!H60-('測定データ貼り付け用シート'!V60*1)</f>
        <v>0.7779999999999999</v>
      </c>
      <c r="I63" s="98">
        <f>'測定データ貼り付け用シート'!I60-(('測定データ貼り付け用シート'!V60-'測定データ貼り付け用シート'!Y60)*0.6+'測定データ貼り付け用シート'!Y60)</f>
        <v>0.7573999999999999</v>
      </c>
      <c r="J63" s="98">
        <f>'測定データ貼り付け用シート'!J60-(('測定データ貼り付け用シート'!V60-'測定データ貼り付け用シート'!Y60)*0.3+'測定データ貼り付け用シート'!Y60)</f>
        <v>0.7202</v>
      </c>
      <c r="K63" s="98">
        <f>'測定データ貼り付け用シート'!K60-(('測定データ貼り付け用シート'!V60-'測定データ貼り付け用シート'!Y60)*0.2+'測定データ貼り付け用シート'!Y60)</f>
        <v>0.6988</v>
      </c>
      <c r="L63" s="98">
        <f>'測定データ貼り付け用シート'!L60-'測定データ貼り付け用シート'!X60</f>
        <v>0.728</v>
      </c>
      <c r="M63" s="98">
        <f>'測定データ貼り付け用シート'!M60-'測定データ貼り付け用シート'!Y60</f>
        <v>0.62</v>
      </c>
      <c r="N63" s="98">
        <f>'測定データ貼り付け用シート'!N60-'測定データ貼り付け用シート'!Y60</f>
        <v>0.5910000000000001</v>
      </c>
      <c r="O63" s="98">
        <f>'測定データ貼り付け用シート'!O60-'測定データ貼り付け用シート'!X60</f>
        <v>0.7170000000000001</v>
      </c>
      <c r="P63" s="98">
        <f>'測定データ貼り付け用シート'!P60-(('測定データ貼り付け用シート'!U60-'測定データ貼り付け用シート'!Y60)*0.2+'測定データ貼り付け用シート'!Y60)</f>
        <v>0.6885999999999999</v>
      </c>
      <c r="Q63" s="98">
        <f>'測定データ貼り付け用シート'!Q60-(('測定データ貼り付け用シート'!U60-'測定データ貼り付け用シート'!Y60)*0.3+'測定データ貼り付け用シート'!Y60)</f>
        <v>0.7103999999999999</v>
      </c>
      <c r="R63" s="98">
        <f>'測定データ貼り付け用シート'!R60-(('測定データ貼り付け用シート'!U60-'測定データ貼り付け用シート'!Y60)*0.6+'測定データ貼り付け用シート'!Y60)</f>
        <v>0.7298</v>
      </c>
      <c r="S63" s="98">
        <f>'測定データ貼り付け用シート'!S60-('測定データ貼り付け用シート'!U60*1)</f>
        <v>0.778</v>
      </c>
    </row>
    <row r="64" spans="1:19" ht="15">
      <c r="A64" s="99">
        <v>1620</v>
      </c>
      <c r="B64" s="98">
        <f>'測定データ貼り付け用シート'!B61-'測定データ貼り付け用シート'!Y61</f>
        <v>0.5890000000000001</v>
      </c>
      <c r="C64" s="98">
        <f>'測定データ貼り付け用シート'!C61-'測定データ貼り付け用シート'!X61</f>
        <v>0.694</v>
      </c>
      <c r="D64" s="98">
        <f>'測定データ貼り付け用シート'!D61-(('測定データ貼り付け用シート'!W61-'測定データ貼り付け用シート'!Y61)*0.2+'測定データ貼り付け用シート'!Y61)</f>
        <v>0.6709999999999999</v>
      </c>
      <c r="E64" s="98">
        <f>'測定データ貼り付け用シート'!E61-(('測定データ貼り付け用シート'!W61-'測定データ貼り付け用シート'!Y61)*0.3+'測定データ貼り付け用シート'!Y61)</f>
        <v>0.694</v>
      </c>
      <c r="F64" s="98">
        <f>'測定データ貼り付け用シート'!F61-(('測定データ貼り付け用シート'!W61-'測定データ貼り付け用シート'!Y61)*0.6+'測定データ貼り付け用シート'!Y61)</f>
        <v>0.748</v>
      </c>
      <c r="G64" s="98">
        <f>'測定データ貼り付け用シート'!G61-('測定データ貼り付け用シート'!W61*1)</f>
        <v>0.7950000000000002</v>
      </c>
      <c r="H64" s="98">
        <f>'測定データ貼り付け用シート'!H61-('測定データ貼り付け用シート'!V61*1)</f>
        <v>0.777</v>
      </c>
      <c r="I64" s="98">
        <f>'測定データ貼り付け用シート'!I61-(('測定データ貼り付け用シート'!V61-'測定データ貼り付け用シート'!Y61)*0.6+'測定データ貼り付け用シート'!Y61)</f>
        <v>0.7553999999999998</v>
      </c>
      <c r="J64" s="98">
        <f>'測定データ貼り付け用シート'!J61-(('測定データ貼り付け用シート'!V61-'測定データ貼り付け用シート'!Y61)*0.3+'測定データ貼り付け用シート'!Y61)</f>
        <v>0.7182</v>
      </c>
      <c r="K64" s="98">
        <f>'測定データ貼り付け用シート'!K61-(('測定データ貼り付け用シート'!V61-'測定データ貼り付け用シート'!Y61)*0.2+'測定データ貼り付け用シート'!Y61)</f>
        <v>0.6968</v>
      </c>
      <c r="L64" s="98">
        <f>'測定データ貼り付け用シート'!L61-'測定データ貼り付け用シート'!X61</f>
        <v>0.7270000000000001</v>
      </c>
      <c r="M64" s="98">
        <f>'測定データ貼り付け用シート'!M61-'測定データ貼り付け用シート'!Y61</f>
        <v>0.616</v>
      </c>
      <c r="N64" s="98">
        <f>'測定データ貼り付け用シート'!N61-'測定データ貼り付け用シート'!Y61</f>
        <v>0.5870000000000001</v>
      </c>
      <c r="O64" s="98">
        <f>'測定データ貼り付け用シート'!O61-'測定データ貼り付け用シート'!X61</f>
        <v>0.714</v>
      </c>
      <c r="P64" s="98">
        <f>'測定データ貼り付け用シート'!P61-(('測定データ貼り付け用シート'!U61-'測定データ貼り付け用シート'!Y61)*0.2+'測定データ貼り付け用シート'!Y61)</f>
        <v>0.6856</v>
      </c>
      <c r="Q64" s="98">
        <f>'測定データ貼り付け用シート'!Q61-(('測定データ貼り付け用シート'!U61-'測定データ貼り付け用シート'!Y61)*0.3+'測定データ貼り付け用シート'!Y61)</f>
        <v>0.7074</v>
      </c>
      <c r="R64" s="98">
        <f>'測定データ貼り付け用シート'!R61-(('測定データ貼り付け用シート'!U61-'測定データ貼り付け用シート'!Y61)*0.6+'測定データ貼り付け用シート'!Y61)</f>
        <v>0.7258</v>
      </c>
      <c r="S64" s="98">
        <f>'測定データ貼り付け用シート'!S61-('測定データ貼り付け用シート'!U61*1)</f>
        <v>0.7749999999999999</v>
      </c>
    </row>
    <row r="65" spans="1:19" ht="15">
      <c r="A65" s="99">
        <v>1650</v>
      </c>
      <c r="B65" s="98">
        <f>'測定データ貼り付け用シート'!B62-'測定データ貼り付け用シート'!Y62</f>
        <v>0.5870000000000001</v>
      </c>
      <c r="C65" s="98">
        <f>'測定データ貼り付け用シート'!C62-'測定データ貼り付け用シート'!X62</f>
        <v>0.6930000000000001</v>
      </c>
      <c r="D65" s="98">
        <f>'測定データ貼り付け用シート'!D62-(('測定データ貼り付け用シート'!W62-'測定データ貼り付け用シート'!Y62)*0.2+'測定データ貼り付け用シート'!Y62)</f>
        <v>0.6669999999999999</v>
      </c>
      <c r="E65" s="98">
        <f>'測定データ貼り付け用シート'!E62-(('測定データ貼り付け用シート'!W62-'測定データ貼り付け用シート'!Y62)*0.3+'測定データ貼り付け用シート'!Y62)</f>
        <v>0.694</v>
      </c>
      <c r="F65" s="98">
        <f>'測定データ貼り付け用シート'!F62-(('測定データ貼り付け用シート'!W62-'測定データ貼り付け用シート'!Y62)*0.6+'測定データ貼り付け用シート'!Y62)</f>
        <v>0.7489999999999999</v>
      </c>
      <c r="G65" s="98">
        <f>'測定データ貼り付け用シート'!G62-('測定データ貼り付け用シート'!W62*1)</f>
        <v>0.7970000000000002</v>
      </c>
      <c r="H65" s="98">
        <f>'測定データ貼り付け用シート'!H62-('測定データ貼り付け用シート'!V62*1)</f>
        <v>0.781</v>
      </c>
      <c r="I65" s="98">
        <f>'測定データ貼り付け用シート'!I62-(('測定データ貼り付け用シート'!V62-'測定データ貼り付け用シート'!Y62)*0.6+'測定データ貼り付け用シート'!Y62)</f>
        <v>0.758</v>
      </c>
      <c r="J65" s="98">
        <f>'測定データ貼り付け用シート'!J62-(('測定データ貼り付け用シート'!V62-'測定データ貼り付け用シート'!Y62)*0.3+'測定データ貼り付け用シート'!Y62)</f>
        <v>0.7190000000000001</v>
      </c>
      <c r="K65" s="98">
        <f>'測定データ貼り付け用シート'!K62-(('測定データ貼り付け用シート'!V62-'測定データ貼り付け用シート'!Y62)*0.2+'測定データ貼り付け用シート'!Y62)</f>
        <v>0.696</v>
      </c>
      <c r="L65" s="98">
        <f>'測定データ貼り付け用シート'!L62-'測定データ貼り付け用シート'!X62</f>
        <v>0.7250000000000001</v>
      </c>
      <c r="M65" s="98">
        <f>'測定データ貼り付け用シート'!M62-'測定データ貼り付け用シート'!Y62</f>
        <v>0.613</v>
      </c>
      <c r="N65" s="98">
        <f>'測定データ貼り付け用シート'!N62-'測定データ貼り付け用シート'!Y62</f>
        <v>0.5840000000000001</v>
      </c>
      <c r="O65" s="98">
        <f>'測定データ貼り付け用シート'!O62-'測定データ貼り付け用シート'!X62</f>
        <v>0.7130000000000001</v>
      </c>
      <c r="P65" s="98">
        <f>'測定データ貼り付け用シート'!P62-(('測定データ貼り付け用シート'!U62-'測定データ貼り付け用シート'!Y62)*0.2+'測定データ貼り付け用シート'!Y62)</f>
        <v>0.6836</v>
      </c>
      <c r="Q65" s="98">
        <f>'測定データ貼り付け用シート'!Q62-(('測定データ貼り付け用シート'!U62-'測定データ貼り付け用シート'!Y62)*0.3+'測定データ貼り付け用シート'!Y62)</f>
        <v>0.7054</v>
      </c>
      <c r="R65" s="98">
        <f>'測定データ貼り付け用シート'!R62-(('測定データ貼り付け用シート'!U62-'測定データ貼り付け用シート'!Y62)*0.6+'測定データ貼り付け用シート'!Y62)</f>
        <v>0.7247999999999999</v>
      </c>
      <c r="S65" s="98">
        <f>'測定データ貼り付け用シート'!S62-('測定データ貼り付け用シート'!U62*1)</f>
        <v>0.7749999999999999</v>
      </c>
    </row>
    <row r="66" spans="1:19" ht="15">
      <c r="A66" s="99">
        <v>1680</v>
      </c>
      <c r="B66" s="98">
        <f>'測定データ貼り付け用シート'!B63-'測定データ貼り付け用シート'!Y63</f>
        <v>0.5830000000000001</v>
      </c>
      <c r="C66" s="98">
        <f>'測定データ貼り付け用シート'!C63-'測定データ貼り付け用シート'!X63</f>
        <v>0.692</v>
      </c>
      <c r="D66" s="98">
        <f>'測定データ貼り付け用シート'!D63-(('測定データ貼り付け用シート'!W63-'測定データ貼り付け用シート'!Y63)*0.2+'測定データ貼り付け用シート'!Y63)</f>
        <v>0.6658000000000001</v>
      </c>
      <c r="E66" s="98">
        <f>'測定データ貼り付け用シート'!E63-(('測定データ貼り付け用シート'!W63-'測定データ貼り付け用シート'!Y63)*0.3+'測定データ貼り付け用シート'!Y63)</f>
        <v>0.6937</v>
      </c>
      <c r="F66" s="98">
        <f>'測定データ貼り付け用シート'!F63-(('測定データ貼り付け用シート'!W63-'測定データ貼り付け用シート'!Y63)*0.6+'測定データ貼り付け用シート'!Y63)</f>
        <v>0.7484</v>
      </c>
      <c r="G66" s="98">
        <f>'測定データ貼り付け用シート'!G63-('測定データ貼り付け用シート'!W63*1)</f>
        <v>0.7969999999999999</v>
      </c>
      <c r="H66" s="98">
        <f>'測定データ貼り付け用シート'!H63-('測定データ貼り付け用シート'!V63*1)</f>
        <v>0.7799999999999999</v>
      </c>
      <c r="I66" s="98">
        <f>'測定データ貼り付け用シート'!I63-(('測定データ貼り付け用シート'!V63-'測定データ貼り付け用シート'!Y63)*0.6+'測定データ貼り付け用シート'!Y63)</f>
        <v>0.756</v>
      </c>
      <c r="J66" s="98">
        <f>'測定データ貼り付け用シート'!J63-(('測定データ貼り付け用シート'!V63-'測定データ貼り付け用シート'!Y63)*0.3+'測定データ貼り付け用シート'!Y63)</f>
        <v>0.7170000000000001</v>
      </c>
      <c r="K66" s="98">
        <f>'測定データ貼り付け用シート'!K63-(('測定データ貼り付け用シート'!V63-'測定データ貼り付け用シート'!Y63)*0.2+'測定データ貼り付け用シート'!Y63)</f>
        <v>0.693</v>
      </c>
      <c r="L66" s="98">
        <f>'測定データ貼り付け用シート'!L63-'測定データ貼り付け用シート'!X63</f>
        <v>0.724</v>
      </c>
      <c r="M66" s="98">
        <f>'測定データ貼り付け用シート'!M63-'測定データ貼り付け用シート'!Y63</f>
        <v>0.6100000000000001</v>
      </c>
      <c r="N66" s="98">
        <f>'測定データ貼り付け用シート'!N63-'測定データ貼り付け用シート'!Y63</f>
        <v>0.5800000000000001</v>
      </c>
      <c r="O66" s="98">
        <f>'測定データ貼り付け用シート'!O63-'測定データ貼り付け用シート'!X63</f>
        <v>0.7110000000000001</v>
      </c>
      <c r="P66" s="98">
        <f>'測定データ貼り付け用シート'!P63-(('測定データ貼り付け用シート'!U63-'測定データ貼り付け用シート'!Y63)*0.2+'測定データ貼り付け用シート'!Y63)</f>
        <v>0.6824000000000001</v>
      </c>
      <c r="Q66" s="98">
        <f>'測定データ貼り付け用シート'!Q63-(('測定データ貼り付け用シート'!U63-'測定データ貼り付け用シート'!Y63)*0.3+'測定データ貼り付け用シート'!Y63)</f>
        <v>0.7031000000000001</v>
      </c>
      <c r="R66" s="98">
        <f>'測定データ貼り付け用シート'!R63-(('測定データ貼り付け用シート'!U63-'測定データ貼り付け用シート'!Y63)*0.6+'測定データ貼り付け用シート'!Y63)</f>
        <v>0.7242</v>
      </c>
      <c r="S66" s="98">
        <f>'測定データ貼り付け用シート'!S63-('測定データ貼り付け用シート'!U63*1)</f>
        <v>0.772</v>
      </c>
    </row>
    <row r="67" spans="1:19" ht="15">
      <c r="A67" s="99">
        <v>1710</v>
      </c>
      <c r="B67" s="98">
        <f>'測定データ貼り付け用シート'!B64-'測定データ貼り付け用シート'!Y64</f>
        <v>0.5790000000000001</v>
      </c>
      <c r="C67" s="98">
        <f>'測定データ貼り付け用シート'!C64-'測定データ貼り付け用シート'!X64</f>
        <v>0.688</v>
      </c>
      <c r="D67" s="98">
        <f>'測定データ貼り付け用シート'!D64-(('測定データ貼り付け用シート'!W64-'測定データ貼り付け用シート'!Y64)*0.2+'測定データ貼り付け用シート'!Y64)</f>
        <v>0.662</v>
      </c>
      <c r="E67" s="98">
        <f>'測定データ貼り付け用シート'!E64-(('測定データ貼り付け用シート'!W64-'測定データ貼り付け用シート'!Y64)*0.3+'測定データ貼り付け用シート'!Y64)</f>
        <v>0.6890000000000001</v>
      </c>
      <c r="F67" s="98">
        <f>'測定データ貼り付け用シート'!F64-(('測定データ貼り付け用シート'!W64-'測定データ貼り付け用シート'!Y64)*0.6+'測定データ貼り付け用シート'!Y64)</f>
        <v>0.7449999999999999</v>
      </c>
      <c r="G67" s="98">
        <f>'測定データ貼り付け用シート'!G64-('測定データ貼り付け用シート'!W64*1)</f>
        <v>0.7930000000000001</v>
      </c>
      <c r="H67" s="98">
        <f>'測定データ貼り付け用シート'!H64-('測定データ貼り付け用シート'!V64*1)</f>
        <v>0.776</v>
      </c>
      <c r="I67" s="98">
        <f>'測定データ貼り付け用シート'!I64-(('測定データ貼り付け用シート'!V64-'測定データ貼り付け用シート'!Y64)*0.6+'測定データ貼り付け用シート'!Y64)</f>
        <v>0.7531999999999999</v>
      </c>
      <c r="J67" s="98">
        <f>'測定データ貼り付け用シート'!J64-(('測定データ貼り付け用シート'!V64-'測定データ貼り付け用シート'!Y64)*0.3+'測定データ貼り付け用シート'!Y64)</f>
        <v>0.7101</v>
      </c>
      <c r="K67" s="98">
        <f>'測定データ貼り付け用シート'!K64-(('測定データ貼り付け用シート'!V64-'測定データ貼り付け用シート'!Y64)*0.2+'測定データ貼り付け用シート'!Y64)</f>
        <v>0.6903999999999999</v>
      </c>
      <c r="L67" s="98">
        <f>'測定データ貼り付け用シート'!L64-'測定データ貼り付け用シート'!X64</f>
        <v>0.722</v>
      </c>
      <c r="M67" s="98">
        <f>'測定データ貼り付け用シート'!M64-'測定データ貼り付け用シート'!Y64</f>
        <v>0.6060000000000001</v>
      </c>
      <c r="N67" s="98">
        <f>'測定データ貼り付け用シート'!N64-'測定データ貼り付け用シート'!Y64</f>
        <v>0.5770000000000001</v>
      </c>
      <c r="O67" s="98">
        <f>'測定データ貼り付け用シート'!O64-'測定データ貼り付け用シート'!X64</f>
        <v>0.7090000000000001</v>
      </c>
      <c r="P67" s="98">
        <f>'測定データ貼り付け用シート'!P64-(('測定データ貼り付け用シート'!U64-'測定データ貼り付け用シート'!Y64)*0.2+'測定データ貼り付け用シート'!Y64)</f>
        <v>0.6786000000000001</v>
      </c>
      <c r="Q67" s="98">
        <f>'測定データ貼り付け用シート'!Q64-(('測定データ貼り付け用シート'!U64-'測定データ貼り付け用シート'!Y64)*0.3+'測定データ貼り付け用シート'!Y64)</f>
        <v>0.6994</v>
      </c>
      <c r="R67" s="98">
        <f>'測定データ貼り付け用シート'!R64-(('測定データ貼り付け用シート'!U64-'測定データ貼り付け用シート'!Y64)*0.6+'測定データ貼り付け用シート'!Y64)</f>
        <v>0.7207999999999999</v>
      </c>
      <c r="S67" s="98">
        <f>'測定データ貼り付け用シート'!S64-('測定データ貼り付け用シート'!U64*1)</f>
        <v>0.7709999999999999</v>
      </c>
    </row>
    <row r="68" spans="1:19" ht="15">
      <c r="A68" s="99">
        <v>1740</v>
      </c>
      <c r="B68" s="98">
        <f>'測定データ貼り付け用シート'!B65-'測定データ貼り付け用シート'!Y65</f>
        <v>0.5770000000000001</v>
      </c>
      <c r="C68" s="98">
        <f>'測定データ貼り付け用シート'!C65-'測定データ貼り付け用シート'!X65</f>
        <v>0.6890000000000001</v>
      </c>
      <c r="D68" s="98">
        <f>'測定データ貼り付け用シート'!D65-(('測定データ貼り付け用シート'!W65-'測定データ貼り付け用シート'!Y65)*0.2+'測定データ貼り付け用シート'!Y65)</f>
        <v>0.661</v>
      </c>
      <c r="E68" s="98">
        <f>'測定データ貼り付け用シート'!E65-(('測定データ貼り付け用シート'!W65-'測定データ貼り付け用シート'!Y65)*0.3+'測定データ貼り付け用シート'!Y65)</f>
        <v>0.688</v>
      </c>
      <c r="F68" s="98">
        <f>'測定データ貼り付け用シート'!F65-(('測定データ貼り付け用シート'!W65-'測定データ貼り付け用シート'!Y65)*0.6+'測定データ貼り付け用シート'!Y65)</f>
        <v>0.746</v>
      </c>
      <c r="G68" s="98">
        <f>'測定データ貼り付け用シート'!G65-('測定データ貼り付け用シート'!W65*1)</f>
        <v>0.796</v>
      </c>
      <c r="H68" s="98">
        <f>'測定データ貼り付け用シート'!H65-('測定データ貼り付け用シート'!V65*1)</f>
        <v>0.7779999999999999</v>
      </c>
      <c r="I68" s="98">
        <f>'測定データ貼り付け用シート'!I65-(('測定データ貼り付け用シート'!V65-'測定データ貼り付け用シート'!Y65)*0.6+'測定データ貼り付け用シート'!Y65)</f>
        <v>0.7529999999999999</v>
      </c>
      <c r="J68" s="98">
        <f>'測定データ貼り付け用シート'!J65-(('測定データ貼り付け用シート'!V65-'測定データ貼り付け用シート'!Y65)*0.3+'測定データ貼り付け用シート'!Y65)</f>
        <v>0.71</v>
      </c>
      <c r="K68" s="98">
        <f>'測定データ貼り付け用シート'!K65-(('測定データ貼り付け用シート'!V65-'測定データ貼り付け用シート'!Y65)*0.2+'測定データ貼り付け用シート'!Y65)</f>
        <v>0.69</v>
      </c>
      <c r="L68" s="98">
        <f>'測定データ貼り付け用シート'!L65-'測定データ貼り付け用シート'!X65</f>
        <v>0.72</v>
      </c>
      <c r="M68" s="98">
        <f>'測定データ貼り付け用シート'!M65-'測定データ貼り付け用シート'!Y65</f>
        <v>0.6030000000000001</v>
      </c>
      <c r="N68" s="98">
        <f>'測定データ貼り付け用シート'!N65-'測定データ貼り付け用シート'!Y65</f>
        <v>0.5740000000000001</v>
      </c>
      <c r="O68" s="98">
        <f>'測定データ貼り付け用シート'!O65-'測定データ貼り付け用シート'!X65</f>
        <v>0.7070000000000001</v>
      </c>
      <c r="P68" s="98">
        <f>'測定データ貼り付け用シート'!P65-(('測定データ貼り付け用シート'!U65-'測定データ貼り付け用シート'!Y65)*0.2+'測定データ貼り付け用シート'!Y65)</f>
        <v>0.6764000000000001</v>
      </c>
      <c r="Q68" s="98">
        <f>'測定データ貼り付け用シート'!Q65-(('測定データ貼り付け用シート'!U65-'測定データ貼り付け用シート'!Y65)*0.3+'測定データ貼り付け用シート'!Y65)</f>
        <v>0.6980999999999999</v>
      </c>
      <c r="R68" s="98">
        <f>'測定データ貼り付け用シート'!R65-(('測定データ貼り付け用シート'!U65-'測定データ貼り付け用シート'!Y65)*0.6+'測定データ貼り付け用シート'!Y65)</f>
        <v>0.7212</v>
      </c>
      <c r="S68" s="98">
        <f>'測定データ貼り付け用シート'!S65-('測定データ貼り付け用シート'!U65*1)</f>
        <v>0.77</v>
      </c>
    </row>
    <row r="69" spans="1:19" ht="15">
      <c r="A69" s="99">
        <v>1770</v>
      </c>
      <c r="B69" s="98">
        <f>'測定データ貼り付け用シート'!B66-'測定データ貼り付け用シート'!Y66</f>
        <v>0.5720000000000001</v>
      </c>
      <c r="C69" s="98">
        <f>'測定データ貼り付け用シート'!C66-'測定データ貼り付け用シート'!X66</f>
        <v>0.688</v>
      </c>
      <c r="D69" s="98">
        <f>'測定データ貼り付け用シート'!D66-(('測定データ貼り付け用シート'!W66-'測定データ貼り付け用シート'!Y66)*0.2+'測定データ貼り付け用シート'!Y66)</f>
        <v>0.6602000000000001</v>
      </c>
      <c r="E69" s="98">
        <f>'測定データ貼り付け用シート'!E66-(('測定データ貼り付け用シート'!W66-'測定データ貼り付け用シート'!Y66)*0.3+'測定データ貼り付け用シート'!Y66)</f>
        <v>0.6883</v>
      </c>
      <c r="F69" s="98">
        <f>'測定データ貼り付け用シート'!F66-(('測定データ貼り付け用シート'!W66-'測定データ貼り付け用シート'!Y66)*0.6+'測定データ貼り付け用シート'!Y66)</f>
        <v>0.7466</v>
      </c>
      <c r="G69" s="98">
        <f>'測定データ貼り付け用シート'!G66-('測定データ貼り付け用シート'!W66*1)</f>
        <v>0.796</v>
      </c>
      <c r="H69" s="98">
        <f>'測定データ貼り付け用シート'!H66-('測定データ貼り付け用シート'!V66*1)</f>
        <v>0.7749999999999999</v>
      </c>
      <c r="I69" s="98">
        <f>'測定データ貼り付け用シート'!I66-(('測定データ貼り付け用シート'!V66-'測定データ貼り付け用シート'!Y66)*0.6+'測定データ貼り付け用シート'!Y66)</f>
        <v>0.7504</v>
      </c>
      <c r="J69" s="98">
        <f>'測定データ貼り付け用シート'!J66-(('測定データ貼り付け用シート'!V66-'測定データ貼り付け用シート'!Y66)*0.3+'測定データ貼り付け用シート'!Y66)</f>
        <v>0.7077</v>
      </c>
      <c r="K69" s="98">
        <f>'測定データ貼り付け用シート'!K66-(('測定データ貼り付け用シート'!V66-'測定データ貼り付け用シート'!Y66)*0.2+'測定データ貼り付け用シート'!Y66)</f>
        <v>0.6868</v>
      </c>
      <c r="L69" s="98">
        <f>'測定データ貼り付け用シート'!L66-'測定データ貼り付け用シート'!X66</f>
        <v>0.718</v>
      </c>
      <c r="M69" s="98">
        <f>'測定データ貼り付け用シート'!M66-'測定データ貼り付け用シート'!Y66</f>
        <v>0.6000000000000001</v>
      </c>
      <c r="N69" s="98">
        <f>'測定データ貼り付け用シート'!N66-'測定データ貼り付け用シート'!Y66</f>
        <v>0.5700000000000001</v>
      </c>
      <c r="O69" s="98">
        <f>'測定データ貼り付け用シート'!O66-'測定データ貼り付け用シート'!X66</f>
        <v>0.7070000000000001</v>
      </c>
      <c r="P69" s="98">
        <f>'測定データ貼り付け用シート'!P66-(('測定データ貼り付け用シート'!U66-'測定データ貼り付け用シート'!Y66)*0.2+'測定データ貼り付け用シート'!Y66)</f>
        <v>0.6744000000000001</v>
      </c>
      <c r="Q69" s="98">
        <f>'測定データ貼り付け用シート'!Q66-(('測定データ貼り付け用シート'!U66-'測定データ貼り付け用シート'!Y66)*0.3+'測定データ貼り付け用シート'!Y66)</f>
        <v>0.6960999999999999</v>
      </c>
      <c r="R69" s="98">
        <f>'測定データ貼り付け用シート'!R66-(('測定データ貼り付け用シート'!U66-'測定データ貼り付け用シート'!Y66)*0.6+'測定データ貼り付け用シート'!Y66)</f>
        <v>0.7182</v>
      </c>
      <c r="S69" s="98">
        <f>'測定データ貼り付け用シート'!S66-('測定データ貼り付け用シート'!U66*1)</f>
        <v>0.7690000000000001</v>
      </c>
    </row>
    <row r="70" spans="1:19" ht="15">
      <c r="A70" s="99">
        <v>1800</v>
      </c>
      <c r="B70" s="98">
        <f>'測定データ貼り付け用シート'!B67-'測定データ貼り付け用シート'!Y67</f>
        <v>0.5690000000000001</v>
      </c>
      <c r="C70" s="98">
        <f>'測定データ貼り付け用シート'!C67-'測定データ貼り付け用シート'!X67</f>
        <v>0.6839999999999999</v>
      </c>
      <c r="D70" s="98">
        <f>'測定データ貼り付け用シート'!D67-(('測定データ貼り付け用シート'!W67-'測定データ貼り付け用シート'!Y67)*0.2+'測定データ貼り付け用シート'!Y67)</f>
        <v>0.656</v>
      </c>
      <c r="E70" s="98">
        <f>'測定データ貼り付け用シート'!E67-(('測定データ貼り付け用シート'!W67-'測定データ貼り付け用シート'!Y67)*0.3+'測定データ貼り付け用シート'!Y67)</f>
        <v>0.685</v>
      </c>
      <c r="F70" s="98">
        <f>'測定データ貼り付け用シート'!F67-(('測定データ貼り付け用シート'!W67-'測定データ貼り付け用シート'!Y67)*0.6+'測定データ貼り付け用シート'!Y67)</f>
        <v>0.742</v>
      </c>
      <c r="G70" s="98">
        <f>'測定データ貼り付け用シート'!G67-('測定データ貼り付け用シート'!W67*1)</f>
        <v>0.7930000000000001</v>
      </c>
      <c r="H70" s="98">
        <f>'測定データ貼り付け用シート'!H67-('測定データ貼り付け用シート'!V67*1)</f>
        <v>0.7769999999999999</v>
      </c>
      <c r="I70" s="98">
        <f>'測定データ貼り付け用シート'!I67-(('測定データ貼り付け用シート'!V67-'測定データ貼り付け用シート'!Y67)*0.6+'測定データ貼り付け用シート'!Y67)</f>
        <v>0.7515999999999999</v>
      </c>
      <c r="J70" s="98">
        <f>'測定データ貼り付け用シート'!J67-(('測定データ貼り付け用シート'!V67-'測定データ貼り付け用シート'!Y67)*0.3+'測定データ貼り付け用シート'!Y67)</f>
        <v>0.7063</v>
      </c>
      <c r="K70" s="98">
        <f>'測定データ貼り付け用シート'!K67-(('測定データ貼り付け用シート'!V67-'測定データ貼り付け用シート'!Y67)*0.2+'測定データ貼り付け用シート'!Y67)</f>
        <v>0.6851999999999999</v>
      </c>
      <c r="L70" s="98">
        <f>'測定データ貼り付け用シート'!L67-'測定データ貼り付け用シート'!X67</f>
        <v>0.7150000000000001</v>
      </c>
      <c r="M70" s="98">
        <f>'測定データ貼り付け用シート'!M67-'測定データ貼り付け用シート'!Y67</f>
        <v>0.5960000000000001</v>
      </c>
      <c r="N70" s="98">
        <f>'測定データ貼り付け用シート'!N67-'測定データ貼り付け用シート'!Y67</f>
        <v>0.5670000000000001</v>
      </c>
      <c r="O70" s="98">
        <f>'測定データ貼り付け用シート'!O67-'測定データ貼り付け用シート'!X67</f>
        <v>0.7030000000000001</v>
      </c>
      <c r="P70" s="98">
        <f>'測定データ貼り付け用シート'!P67-(('測定データ貼り付け用シート'!U67-'測定データ貼り付け用シート'!Y67)*0.2+'測定データ貼り付け用シート'!Y67)</f>
        <v>0.6714</v>
      </c>
      <c r="Q70" s="98">
        <f>'測定データ貼り付け用シート'!Q67-(('測定データ貼り付け用シート'!U67-'測定データ貼り付け用シート'!Y67)*0.3+'測定データ貼り付け用シート'!Y67)</f>
        <v>0.6940999999999999</v>
      </c>
      <c r="R70" s="98">
        <f>'測定データ貼り付け用シート'!R67-(('測定データ貼り付け用シート'!U67-'測定データ貼り付け用シート'!Y67)*0.6+'測定データ貼り付け用シート'!Y67)</f>
        <v>0.7162</v>
      </c>
      <c r="S70" s="98">
        <f>'測定データ貼り付け用シート'!S67-('測定データ貼り付け用シート'!U67*1)</f>
        <v>0.768</v>
      </c>
    </row>
    <row r="71" spans="1:19" ht="15">
      <c r="A71" s="99">
        <v>1830</v>
      </c>
      <c r="B71" s="98">
        <f>'測定データ貼り付け用シート'!B68-'測定データ貼り付け用シート'!Y68</f>
        <v>0.5650000000000001</v>
      </c>
      <c r="C71" s="98">
        <f>'測定データ貼り付け用シート'!C68-'測定データ貼り付け用シート'!X68</f>
        <v>0.6839999999999999</v>
      </c>
      <c r="D71" s="98">
        <f>'測定データ貼り付け用シート'!D68-(('測定データ貼り付け用シート'!W68-'測定データ貼り付け用シート'!Y68)*0.2+'測定データ貼り付け用シート'!Y68)</f>
        <v>0.654</v>
      </c>
      <c r="E71" s="98">
        <f>'測定データ貼り付け用シート'!E68-(('測定データ貼り付け用シート'!W68-'測定データ貼り付け用シート'!Y68)*0.3+'測定データ貼り付け用シート'!Y68)</f>
        <v>0.6819999999999999</v>
      </c>
      <c r="F71" s="98">
        <f>'測定データ貼り付け用シート'!F68-(('測定データ貼り付け用シート'!W68-'測定データ貼り付け用シート'!Y68)*0.6+'測定データ貼り付け用シート'!Y68)</f>
        <v>0.7409999999999999</v>
      </c>
      <c r="G71" s="98">
        <f>'測定データ貼り付け用シート'!G68-('測定データ貼り付け用シート'!W68*1)</f>
        <v>0.7930000000000001</v>
      </c>
      <c r="H71" s="98">
        <f>'測定データ貼り付け用シート'!H68-('測定データ貼り付け用シート'!V68*1)</f>
        <v>0.7749999999999999</v>
      </c>
      <c r="I71" s="98">
        <f>'測定データ貼り付け用シート'!I68-(('測定データ貼り付け用シート'!V68-'測定データ貼り付け用シート'!Y68)*0.6+'測定データ貼り付け用シート'!Y68)</f>
        <v>0.7495999999999999</v>
      </c>
      <c r="J71" s="98">
        <f>'測定データ貼り付け用シート'!J68-(('測定データ貼り付け用シート'!V68-'測定データ貼り付け用シート'!Y68)*0.3+'測定データ貼り付け用シート'!Y68)</f>
        <v>0.7043</v>
      </c>
      <c r="K71" s="98">
        <f>'測定データ貼り付け用シート'!K68-(('測定データ貼り付け用シート'!V68-'測定データ貼り付け用シート'!Y68)*0.2+'測定データ貼り付け用シート'!Y68)</f>
        <v>0.6821999999999999</v>
      </c>
      <c r="L71" s="98">
        <f>'測定データ貼り付け用シート'!L68-'測定データ貼り付け用シート'!X68</f>
        <v>0.7150000000000001</v>
      </c>
      <c r="M71" s="98">
        <f>'測定データ貼り付け用シート'!M68-'測定データ貼り付け用シート'!Y68</f>
        <v>0.5930000000000001</v>
      </c>
      <c r="N71" s="98">
        <f>'測定データ貼り付け用シート'!N68-'測定データ貼り付け用シート'!Y68</f>
        <v>0.5640000000000001</v>
      </c>
      <c r="O71" s="98">
        <f>'測定データ貼り付け用シート'!O68-'測定データ貼り付け用シート'!X68</f>
        <v>0.7030000000000001</v>
      </c>
      <c r="P71" s="98">
        <f>'測定データ貼り付け用シート'!P68-(('測定データ貼り付け用シート'!U68-'測定データ貼り付け用シート'!Y68)*0.2+'測定データ貼り付け用シート'!Y68)</f>
        <v>0.6684000000000001</v>
      </c>
      <c r="Q71" s="98">
        <f>'測定データ貼り付け用シート'!Q68-(('測定データ貼り付け用シート'!U68-'測定データ貼り付け用シート'!Y68)*0.3+'測定データ貼り付け用シート'!Y68)</f>
        <v>0.6900999999999999</v>
      </c>
      <c r="R71" s="98">
        <f>'測定データ貼り付け用シート'!R68-(('測定データ貼り付け用シート'!U68-'測定データ貼り付け用シート'!Y68)*0.6+'測定データ貼り付け用シート'!Y68)</f>
        <v>0.7142</v>
      </c>
      <c r="S71" s="98">
        <f>'測定データ貼り付け用シート'!S68-('測定データ貼り付け用シート'!U68*1)</f>
        <v>0.7650000000000001</v>
      </c>
    </row>
    <row r="72" spans="1:19" ht="15">
      <c r="A72" s="99">
        <v>1860</v>
      </c>
      <c r="B72" s="98">
        <f>'測定データ貼り付け用シート'!B69-'測定データ貼り付け用シート'!Y69</f>
        <v>0.561</v>
      </c>
      <c r="C72" s="98">
        <f>'測定データ貼り付け用シート'!C69-'測定データ貼り付け用シート'!X69</f>
        <v>0.681</v>
      </c>
      <c r="D72" s="98">
        <f>'測定データ貼り付け用シート'!D69-(('測定データ貼り付け用シート'!W69-'測定データ貼り付け用シート'!Y69)*0.2+'測定データ貼り付け用シート'!Y69)</f>
        <v>0.652</v>
      </c>
      <c r="E72" s="98">
        <f>'測定データ貼り付け用シート'!E69-(('測定データ貼り付け用シート'!W69-'測定データ貼り付け用シート'!Y69)*0.3+'測定データ貼り付け用シート'!Y69)</f>
        <v>0.683</v>
      </c>
      <c r="F72" s="98">
        <f>'測定データ貼り付け用シート'!F69-(('測定データ貼り付け用シート'!W69-'測定データ貼り付け用シート'!Y69)*0.6+'測定データ貼り付け用シート'!Y69)</f>
        <v>0.742</v>
      </c>
      <c r="G72" s="98">
        <f>'測定データ貼り付け用シート'!G69-('測定データ貼り付け用シート'!W69*1)</f>
        <v>0.794</v>
      </c>
      <c r="H72" s="98">
        <f>'測定データ貼り付け用シート'!H69-('測定データ貼り付け用シート'!V69*1)</f>
        <v>0.774</v>
      </c>
      <c r="I72" s="98">
        <f>'測定データ貼り付け用シート'!I69-(('測定データ貼り付け用シート'!V69-'測定データ貼り付け用シート'!Y69)*0.6+'測定データ貼り付け用シート'!Y69)</f>
        <v>0.7475999999999999</v>
      </c>
      <c r="J72" s="98">
        <f>'測定データ貼り付け用シート'!J69-(('測定データ貼り付け用シート'!V69-'測定データ貼り付け用シート'!Y69)*0.3+'測定データ貼り付け用シート'!Y69)</f>
        <v>0.7023</v>
      </c>
      <c r="K72" s="98">
        <f>'測定データ貼り付け用シート'!K69-(('測定データ貼り付け用シート'!V69-'測定データ貼り付け用シート'!Y69)*0.2+'測定データ貼り付け用シート'!Y69)</f>
        <v>0.6801999999999999</v>
      </c>
      <c r="L72" s="98">
        <f>'測定データ貼り付け用シート'!L69-'測定データ貼り付け用シート'!X69</f>
        <v>0.7110000000000001</v>
      </c>
      <c r="M72" s="98">
        <f>'測定データ貼り付け用シート'!M69-'測定データ貼り付け用シート'!Y69</f>
        <v>0.5900000000000001</v>
      </c>
      <c r="N72" s="98">
        <f>'測定データ貼り付け用シート'!N69-'測定データ貼り付け用シート'!Y69</f>
        <v>0.56</v>
      </c>
      <c r="O72" s="98">
        <f>'測定データ貼り付け用シート'!O69-'測定データ貼り付け用シート'!X69</f>
        <v>0.7010000000000001</v>
      </c>
      <c r="P72" s="98">
        <f>'測定データ貼り付け用シート'!P69-(('測定データ貼り付け用シート'!U69-'測定データ貼り付け用シート'!Y69)*0.2+'測定データ貼り付け用シート'!Y69)</f>
        <v>0.6664000000000001</v>
      </c>
      <c r="Q72" s="98">
        <f>'測定データ貼り付け用シート'!Q69-(('測定データ貼り付け用シート'!U69-'測定データ貼り付け用シート'!Y69)*0.3+'測定データ貼り付け用シート'!Y69)</f>
        <v>0.6891</v>
      </c>
      <c r="R72" s="98">
        <f>'測定データ貼り付け用シート'!R69-(('測定データ貼り付け用シート'!U69-'測定データ貼り付け用シート'!Y69)*0.6+'測定データ貼り付け用シート'!Y69)</f>
        <v>0.7121999999999999</v>
      </c>
      <c r="S72" s="98">
        <f>'測定データ貼り付け用シート'!S69-('測定データ貼り付け用シート'!U69*1)</f>
        <v>0.7630000000000001</v>
      </c>
    </row>
    <row r="73" spans="1:19" ht="15">
      <c r="A73" s="99">
        <v>1890</v>
      </c>
      <c r="B73" s="98">
        <f>'測定データ貼り付け用シート'!B70-'測定データ貼り付け用シート'!Y70</f>
        <v>0.559</v>
      </c>
      <c r="C73" s="98">
        <f>'測定データ貼り付け用シート'!C70-'測定データ貼り付け用シート'!X70</f>
        <v>0.679</v>
      </c>
      <c r="D73" s="98">
        <f>'測定データ貼り付け用シート'!D70-(('測定データ貼り付け用シート'!W70-'測定データ貼り付け用シート'!Y70)*0.2+'測定データ貼り付け用シート'!Y70)</f>
        <v>0.649</v>
      </c>
      <c r="E73" s="98">
        <f>'測定データ貼り付け用シート'!E70-(('測定データ貼り付け用シート'!W70-'測定データ貼り付け用シート'!Y70)*0.3+'測定データ貼り付け用シート'!Y70)</f>
        <v>0.6779999999999999</v>
      </c>
      <c r="F73" s="98">
        <f>'測定データ貼り付け用シート'!F70-(('測定データ貼り付け用シート'!W70-'測定データ貼り付け用シート'!Y70)*0.6+'測定データ貼り付け用シート'!Y70)</f>
        <v>0.738</v>
      </c>
      <c r="G73" s="98">
        <f>'測定データ貼り付け用シート'!G70-('測定データ貼り付け用シート'!W70*1)</f>
        <v>0.79</v>
      </c>
      <c r="H73" s="98">
        <f>'測定データ貼り付け用シート'!H70-('測定データ貼り付け用シート'!V70*1)</f>
        <v>0.774</v>
      </c>
      <c r="I73" s="98">
        <f>'測定データ貼り付け用シート'!I70-(('測定データ貼り付け用シート'!V70-'測定データ貼り付け用シート'!Y70)*0.6+'測定データ貼り付け用シート'!Y70)</f>
        <v>0.7466</v>
      </c>
      <c r="J73" s="98">
        <f>'測定データ貼り付け用シート'!J70-(('測定データ貼り付け用シート'!V70-'測定データ貼り付け用シート'!Y70)*0.3+'測定データ貼り付け用シート'!Y70)</f>
        <v>0.7003</v>
      </c>
      <c r="K73" s="98">
        <f>'測定データ貼り付け用シート'!K70-(('測定データ貼り付け用シート'!V70-'測定データ貼り付け用シート'!Y70)*0.2+'測定データ貼り付け用シート'!Y70)</f>
        <v>0.6771999999999999</v>
      </c>
      <c r="L73" s="98">
        <f>'測定データ貼り付け用シート'!L70-'測定データ貼り付け用シート'!X70</f>
        <v>0.712</v>
      </c>
      <c r="M73" s="98">
        <f>'測定データ貼り付け用シート'!M70-'測定データ貼り付け用シート'!Y70</f>
        <v>0.5850000000000001</v>
      </c>
      <c r="N73" s="98">
        <f>'測定データ貼り付け用シート'!N70-'測定データ貼り付け用シート'!Y70</f>
        <v>0.557</v>
      </c>
      <c r="O73" s="98">
        <f>'測定データ貼り付け用シート'!O70-'測定データ貼り付け用シート'!X70</f>
        <v>0.698</v>
      </c>
      <c r="P73" s="98">
        <f>'測定データ貼り付け用シート'!P70-(('測定データ貼り付け用シート'!U70-'測定データ貼り付け用シート'!Y70)*0.2+'測定データ貼り付け用シート'!Y70)</f>
        <v>0.6644000000000001</v>
      </c>
      <c r="Q73" s="98">
        <f>'測定データ貼り付け用シート'!Q70-(('測定データ貼り付け用シート'!U70-'測定データ貼り付け用シート'!Y70)*0.3+'測定データ貼り付け用シート'!Y70)</f>
        <v>0.6860999999999999</v>
      </c>
      <c r="R73" s="98">
        <f>'測定データ貼り付け用シート'!R70-(('測定データ貼り付け用シート'!U70-'測定データ貼り付け用シート'!Y70)*0.6+'測定データ貼り付け用シート'!Y70)</f>
        <v>0.7111999999999999</v>
      </c>
      <c r="S73" s="98">
        <f>'測定データ貼り付け用シート'!S70-('測定データ貼り付け用シート'!U70*1)</f>
        <v>0.7630000000000001</v>
      </c>
    </row>
    <row r="74" spans="1:19" ht="15">
      <c r="A74" s="99">
        <v>1920</v>
      </c>
      <c r="B74" s="98">
        <f>'測定データ貼り付け用シート'!B71-'測定データ貼り付け用シート'!Y71</f>
        <v>0.554</v>
      </c>
      <c r="C74" s="98">
        <f>'測定データ貼り付け用シート'!C71-'測定データ貼り付け用シート'!X71</f>
        <v>0.677</v>
      </c>
      <c r="D74" s="98">
        <f>'測定データ貼り付け用シート'!D71-(('測定データ貼り付け用シート'!W71-'測定データ貼り付け用シート'!Y71)*0.2+'測定データ貼り付け用シート'!Y71)</f>
        <v>0.6472</v>
      </c>
      <c r="E74" s="98">
        <f>'測定データ貼り付け用シート'!E71-(('測定データ貼り付け用シート'!W71-'測定データ貼り付け用シート'!Y71)*0.3+'測定データ貼り付け用シート'!Y71)</f>
        <v>0.6773</v>
      </c>
      <c r="F74" s="98">
        <f>'測定データ貼り付け用シート'!F71-(('測定データ貼り付け用シート'!W71-'測定データ貼り付け用シート'!Y71)*0.6+'測定データ貼り付け用シート'!Y71)</f>
        <v>0.7375999999999999</v>
      </c>
      <c r="G74" s="98">
        <f>'測定データ貼り付け用シート'!G71-('測定データ貼り付け用シート'!W71*1)</f>
        <v>0.79</v>
      </c>
      <c r="H74" s="98">
        <f>'測定データ貼り付け用シート'!H71-('測定データ貼り付け用シート'!V71*1)</f>
        <v>0.772</v>
      </c>
      <c r="I74" s="98">
        <f>'測定データ貼り付け用シート'!I71-(('測定データ貼り付け用シート'!V71-'測定データ貼り付け用シート'!Y71)*0.6+'測定データ貼り付け用シート'!Y71)</f>
        <v>0.7446</v>
      </c>
      <c r="J74" s="98">
        <f>'測定データ貼り付け用シート'!J71-(('測定データ貼り付け用シート'!V71-'測定データ貼り付け用シート'!Y71)*0.3+'測定データ貼り付け用シート'!Y71)</f>
        <v>0.6983</v>
      </c>
      <c r="K74" s="98">
        <f>'測定データ貼り付け用シート'!K71-(('測定データ貼り付け用シート'!V71-'測定データ貼り付け用シート'!Y71)*0.2+'測定データ貼り付け用シート'!Y71)</f>
        <v>0.6751999999999999</v>
      </c>
      <c r="L74" s="98">
        <f>'測定データ貼り付け用シート'!L71-'測定データ貼り付け用シート'!X71</f>
        <v>0.708</v>
      </c>
      <c r="M74" s="98">
        <f>'測定データ貼り付け用シート'!M71-'測定データ貼り付け用シート'!Y71</f>
        <v>0.5830000000000001</v>
      </c>
      <c r="N74" s="98">
        <f>'測定データ貼り付け用シート'!N71-'測定データ貼り付け用シート'!Y71</f>
        <v>0.553</v>
      </c>
      <c r="O74" s="98">
        <f>'測定データ貼り付け用シート'!O71-'測定データ貼り付け用シート'!X71</f>
        <v>0.6970000000000001</v>
      </c>
      <c r="P74" s="98">
        <f>'測定データ貼り付け用シート'!P71-(('測定データ貼り付け用シート'!U71-'測定データ貼り付け用シート'!Y71)*0.2+'測定データ貼り付け用シート'!Y71)</f>
        <v>0.6614</v>
      </c>
      <c r="Q74" s="98">
        <f>'測定データ貼り付け用シート'!Q71-(('測定データ貼り付け用シート'!U71-'測定データ貼り付け用シート'!Y71)*0.3+'測定データ貼り付け用シート'!Y71)</f>
        <v>0.6840999999999999</v>
      </c>
      <c r="R74" s="98">
        <f>'測定データ貼り付け用シート'!R71-(('測定データ貼り付け用シート'!U71-'測定データ貼り付け用シート'!Y71)*0.6+'測定データ貼り付け用シート'!Y71)</f>
        <v>0.7101999999999999</v>
      </c>
      <c r="S74" s="98">
        <f>'測定データ貼り付け用シート'!S71-('測定データ貼り付け用シート'!U71*1)</f>
        <v>0.7610000000000001</v>
      </c>
    </row>
    <row r="75" spans="1:19" ht="15">
      <c r="A75" s="99">
        <v>1950</v>
      </c>
      <c r="B75" s="98">
        <f>'測定データ貼り付け用シート'!B72-'測定データ貼り付け用シート'!Y72</f>
        <v>0.551</v>
      </c>
      <c r="C75" s="98">
        <f>'測定データ貼り付け用シート'!C72-'測定データ貼り付け用シート'!X72</f>
        <v>0.675</v>
      </c>
      <c r="D75" s="98">
        <f>'測定データ貼り付け用シート'!D72-(('測定データ貼り付け用シート'!W72-'測定データ貼り付け用シート'!Y72)*0.2+'測定データ貼り付け用シート'!Y72)</f>
        <v>0.644</v>
      </c>
      <c r="E75" s="98">
        <f>'測定データ貼り付け用シート'!E72-(('測定データ貼り付け用シート'!W72-'測定データ貼り付け用シート'!Y72)*0.3+'測定データ貼り付け用シート'!Y72)</f>
        <v>0.673</v>
      </c>
      <c r="F75" s="98">
        <f>'測定データ貼り付け用シート'!F72-(('測定データ貼り付け用シート'!W72-'測定データ貼り付け用シート'!Y72)*0.6+'測定データ貼り付け用シート'!Y72)</f>
        <v>0.734</v>
      </c>
      <c r="G75" s="98">
        <f>'測定データ貼り付け用シート'!G72-('測定データ貼り付け用シート'!W72*1)</f>
        <v>0.788</v>
      </c>
      <c r="H75" s="98">
        <f>'測定データ貼り付け用シート'!H72-('測定データ貼り付け用シート'!V72*1)</f>
        <v>0.772</v>
      </c>
      <c r="I75" s="98">
        <f>'測定データ貼り付け用シート'!I72-(('測定データ貼り付け用シート'!V72-'測定データ貼り付け用シート'!Y72)*0.6+'測定データ貼り付け用シート'!Y72)</f>
        <v>0.7435999999999999</v>
      </c>
      <c r="J75" s="98">
        <f>'測定データ貼り付け用シート'!J72-(('測定データ貼り付け用シート'!V72-'測定データ貼り付け用シート'!Y72)*0.3+'測定データ貼り付け用シート'!Y72)</f>
        <v>0.6963</v>
      </c>
      <c r="K75" s="98">
        <f>'測定データ貼り付け用シート'!K72-(('測定データ貼り付け用シート'!V72-'測定データ貼り付け用シート'!Y72)*0.2+'測定データ貼り付け用シート'!Y72)</f>
        <v>0.6732</v>
      </c>
      <c r="L75" s="98">
        <f>'測定データ貼り付け用シート'!L72-'測定データ貼り付け用シート'!X72</f>
        <v>0.706</v>
      </c>
      <c r="M75" s="98">
        <f>'測定データ貼り付け用シート'!M72-'測定データ貼り付け用シート'!Y72</f>
        <v>0.5780000000000001</v>
      </c>
      <c r="N75" s="98">
        <f>'測定データ貼り付け用シート'!N72-'測定データ貼り付け用シート'!Y72</f>
        <v>0.549</v>
      </c>
      <c r="O75" s="98">
        <f>'測定データ貼り付け用シート'!O72-'測定データ貼り付け用シート'!X72</f>
        <v>0.6930000000000001</v>
      </c>
      <c r="P75" s="98">
        <f>'測定データ貼り付け用シート'!P72-(('測定データ貼り付け用シート'!U72-'測定データ貼り付け用シート'!Y72)*0.2+'測定データ貼り付け用シート'!Y72)</f>
        <v>0.6584000000000001</v>
      </c>
      <c r="Q75" s="98">
        <f>'測定データ貼り付け用シート'!Q72-(('測定データ貼り付け用シート'!U72-'測定データ貼り付け用シート'!Y72)*0.3+'測定データ貼り付け用シート'!Y72)</f>
        <v>0.6811</v>
      </c>
      <c r="R75" s="98">
        <f>'測定データ貼り付け用シート'!R72-(('測定データ貼り付け用シート'!U72-'測定データ貼り付け用シート'!Y72)*0.6+'測定データ貼り付け用シート'!Y72)</f>
        <v>0.7062</v>
      </c>
      <c r="S75" s="98">
        <f>'測定データ貼り付け用シート'!S72-('測定データ貼り付け用シート'!U72*1)</f>
        <v>0.76</v>
      </c>
    </row>
    <row r="76" spans="1:19" ht="15">
      <c r="A76" s="99">
        <v>1980</v>
      </c>
      <c r="B76" s="98">
        <f>'測定データ貼り付け用シート'!B73-'測定データ貼り付け用シート'!Y73</f>
        <v>0.548</v>
      </c>
      <c r="C76" s="98">
        <f>'測定データ貼り付け用シート'!C73-'測定データ貼り付け用シート'!X73</f>
        <v>0.673</v>
      </c>
      <c r="D76" s="98">
        <f>'測定データ貼り付け用シート'!D73-(('測定データ貼り付け用シート'!W73-'測定データ貼り付け用シート'!Y73)*0.2+'測定データ貼り付け用シート'!Y73)</f>
        <v>0.642</v>
      </c>
      <c r="E76" s="98">
        <f>'測定データ貼り付け用シート'!E73-(('測定データ貼り付け用シート'!W73-'測定データ貼り付け用シート'!Y73)*0.3+'測定データ貼り付け用シート'!Y73)</f>
        <v>0.6719999999999999</v>
      </c>
      <c r="F76" s="98">
        <f>'測定データ貼り付け用シート'!F73-(('測定データ貼り付け用シート'!W73-'測定データ貼り付け用シート'!Y73)*0.6+'測定データ貼り付け用シート'!Y73)</f>
        <v>0.734</v>
      </c>
      <c r="G76" s="98">
        <f>'測定データ貼り付け用シート'!G73-('測定データ貼り付け用シート'!W73*1)</f>
        <v>0.786</v>
      </c>
      <c r="H76" s="98">
        <f>'測定データ貼り付け用シート'!H73-('測定データ貼り付け用シート'!V73*1)</f>
        <v>0.768</v>
      </c>
      <c r="I76" s="98">
        <f>'測定データ貼り付け用シート'!I73-(('測定データ貼り付け用シート'!V73-'測定データ貼り付け用シート'!Y73)*0.6+'測定データ貼り付け用シート'!Y73)</f>
        <v>0.7404</v>
      </c>
      <c r="J76" s="98">
        <f>'測定データ貼り付け用シート'!J73-(('測定データ貼り付け用シート'!V73-'測定データ貼り付け用シート'!Y73)*0.3+'測定データ貼り付け用シート'!Y73)</f>
        <v>0.6937</v>
      </c>
      <c r="K76" s="98">
        <f>'測定データ貼り付け用シート'!K73-(('測定データ貼り付け用シート'!V73-'測定データ貼り付け用シート'!Y73)*0.2+'測定データ貼り付け用シート'!Y73)</f>
        <v>0.6698000000000001</v>
      </c>
      <c r="L76" s="98">
        <f>'測定データ貼り付け用シート'!L73-'測定データ貼り付け用シート'!X73</f>
        <v>0.704</v>
      </c>
      <c r="M76" s="98">
        <f>'測定データ貼り付け用シート'!M73-'測定データ貼り付け用シート'!Y73</f>
        <v>0.5750000000000001</v>
      </c>
      <c r="N76" s="98">
        <f>'測定データ貼り付け用シート'!N73-'測定データ貼り付け用シート'!Y73</f>
        <v>0.546</v>
      </c>
      <c r="O76" s="98">
        <f>'測定データ貼り付け用シート'!O73-'測定データ貼り付け用シート'!X73</f>
        <v>0.692</v>
      </c>
      <c r="P76" s="98">
        <f>'測定データ貼り付け用シート'!P73-(('測定データ貼り付け用シート'!U73-'測定データ貼り付け用シート'!Y73)*0.2+'測定データ貼り付け用シート'!Y73)</f>
        <v>0.6554</v>
      </c>
      <c r="Q76" s="98">
        <f>'測定データ貼り付け用シート'!Q73-(('測定データ貼り付け用シート'!U73-'測定データ貼り付け用シート'!Y73)*0.3+'測定データ貼り付け用シート'!Y73)</f>
        <v>0.6800999999999999</v>
      </c>
      <c r="R76" s="98">
        <f>'測定データ貼り付け用シート'!R73-(('測定データ貼り付け用シート'!U73-'測定データ貼り付け用シート'!Y73)*0.6+'測定データ貼り付け用シート'!Y73)</f>
        <v>0.7052</v>
      </c>
      <c r="S76" s="98">
        <f>'測定データ貼り付け用シート'!S73-('測定データ貼り付け用シート'!U73*1)</f>
        <v>0.7590000000000001</v>
      </c>
    </row>
    <row r="77" spans="1:19" ht="15">
      <c r="A77" s="99">
        <v>2010</v>
      </c>
      <c r="B77" s="98">
        <f>'測定データ貼り付け用シート'!B74-'測定データ貼り付け用シート'!Y74</f>
        <v>0.544</v>
      </c>
      <c r="C77" s="98">
        <f>'測定データ貼り付け用シート'!C74-'測定データ貼り付け用シート'!X74</f>
        <v>0.6719999999999999</v>
      </c>
      <c r="D77" s="98">
        <f>'測定データ貼り付け用シート'!D74-(('測定データ貼り付け用シート'!W74-'測定データ貼り付け用シート'!Y74)*0.2+'測定データ貼り付け用シート'!Y74)</f>
        <v>0.64</v>
      </c>
      <c r="E77" s="98">
        <f>'測定データ貼り付け用シート'!E74-(('測定データ貼り付け用シート'!W74-'測定データ貼り付け用シート'!Y74)*0.3+'測定データ貼り付け用シート'!Y74)</f>
        <v>0.671</v>
      </c>
      <c r="F77" s="98">
        <f>'測定データ貼り付け用シート'!F74-(('測定データ貼り付け用シート'!W74-'測定データ貼り付け用シート'!Y74)*0.6+'測定データ貼り付け用シート'!Y74)</f>
        <v>0.734</v>
      </c>
      <c r="G77" s="98">
        <f>'測定データ貼り付け用シート'!G74-('測定データ貼り付け用シート'!W74*1)</f>
        <v>0.7870000000000001</v>
      </c>
      <c r="H77" s="98">
        <f>'測定データ貼り付け用シート'!H74-('測定データ貼り付け用シート'!V74*1)</f>
        <v>0.7689999999999999</v>
      </c>
      <c r="I77" s="98">
        <f>'測定データ貼り付け用シート'!I74-(('測定データ貼り付け用シート'!V74-'測定データ貼り付け用シート'!Y74)*0.6+'測定データ貼り付け用シート'!Y74)</f>
        <v>0.7395999999999999</v>
      </c>
      <c r="J77" s="98">
        <f>'測定データ貼り付け用シート'!J74-(('測定データ貼り付け用シート'!V74-'測定データ貼り付け用シート'!Y74)*0.3+'測定データ貼り付け用シート'!Y74)</f>
        <v>0.6923</v>
      </c>
      <c r="K77" s="98">
        <f>'測定データ貼り付け用シート'!K74-(('測定データ貼り付け用シート'!V74-'測定データ貼り付け用シート'!Y74)*0.2+'測定データ貼り付け用シート'!Y74)</f>
        <v>0.6682</v>
      </c>
      <c r="L77" s="98">
        <f>'測定データ貼り付け用シート'!L74-'測定データ貼り付け用シート'!X74</f>
        <v>0.702</v>
      </c>
      <c r="M77" s="98">
        <f>'測定データ貼り付け用シート'!M74-'測定データ貼り付け用シート'!Y74</f>
        <v>0.5720000000000001</v>
      </c>
      <c r="N77" s="98">
        <f>'測定データ貼り付け用シート'!N74-'測定データ貼り付け用シート'!Y74</f>
        <v>0.542</v>
      </c>
      <c r="O77" s="98">
        <f>'測定データ貼り付け用シート'!O74-'測定データ貼り付け用シート'!X74</f>
        <v>0.6910000000000001</v>
      </c>
      <c r="P77" s="98">
        <f>'測定データ貼り付け用シート'!P74-(('測定データ貼り付け用シート'!U74-'測定データ貼り付け用シート'!Y74)*0.2+'測定データ貼り付け用シート'!Y74)</f>
        <v>0.6544000000000001</v>
      </c>
      <c r="Q77" s="98">
        <f>'測定データ貼り付け用シート'!Q74-(('測定データ貼り付け用シート'!U74-'測定データ貼り付け用シート'!Y74)*0.3+'測定データ貼り付け用シート'!Y74)</f>
        <v>0.6780999999999999</v>
      </c>
      <c r="R77" s="98">
        <f>'測定データ貼り付け用シート'!R74-(('測定データ貼り付け用シート'!U74-'測定データ貼り付け用シート'!Y74)*0.6+'測定データ貼り付け用シート'!Y74)</f>
        <v>0.7052</v>
      </c>
      <c r="S77" s="98">
        <f>'測定データ貼り付け用シート'!S74-('測定データ貼り付け用シート'!U74*1)</f>
        <v>0.758</v>
      </c>
    </row>
    <row r="78" spans="1:19" ht="15">
      <c r="A78" s="99">
        <v>2040</v>
      </c>
      <c r="B78" s="98">
        <f>'測定データ貼り付け用シート'!B75-'測定データ貼り付け用シート'!Y75</f>
        <v>0.54</v>
      </c>
      <c r="C78" s="98">
        <f>'測定データ貼り付け用シート'!C75-'測定データ貼り付け用シート'!X75</f>
        <v>0.6679999999999999</v>
      </c>
      <c r="D78" s="98">
        <f>'測定データ貼り付け用シート'!D75-(('測定データ貼り付け用シート'!W75-'測定データ貼り付け用シート'!Y75)*0.2+'測定データ貼り付け用シート'!Y75)</f>
        <v>0.6372</v>
      </c>
      <c r="E78" s="98">
        <f>'測定データ貼り付け用シート'!E75-(('測定データ貼り付け用シート'!W75-'測定データ貼り付け用シート'!Y75)*0.3+'測定データ貼り付け用シート'!Y75)</f>
        <v>0.6673</v>
      </c>
      <c r="F78" s="98">
        <f>'測定データ貼り付け用シート'!F75-(('測定データ貼り付け用シート'!W75-'測定データ貼り付け用シート'!Y75)*0.6+'測定データ貼り付け用シート'!Y75)</f>
        <v>0.7306</v>
      </c>
      <c r="G78" s="98">
        <f>'測定データ貼り付け用シート'!G75-('測定データ貼り付け用シート'!W75*1)</f>
        <v>0.7849999999999999</v>
      </c>
      <c r="H78" s="98">
        <f>'測定データ貼り付け用シート'!H75-('測定データ貼り付け用シート'!V75*1)</f>
        <v>0.761</v>
      </c>
      <c r="I78" s="98">
        <f>'測定データ貼り付け用シート'!I75-(('測定データ貼り付け用シート'!V75-'測定データ貼り付け用シート'!Y75)*0.6+'測定データ貼り付け用シート'!Y75)</f>
        <v>0.7343999999999999</v>
      </c>
      <c r="J78" s="98">
        <f>'測定データ貼り付け用シート'!J75-(('測定データ貼り付け用シート'!V75-'測定データ貼り付け用シート'!Y75)*0.3+'測定データ貼り付け用シート'!Y75)</f>
        <v>0.6881999999999999</v>
      </c>
      <c r="K78" s="98">
        <f>'測定データ貼り付け用シート'!K75-(('測定データ貼り付け用シート'!V75-'測定データ貼り付け用シート'!Y75)*0.2+'測定データ貼り付け用シート'!Y75)</f>
        <v>0.6638000000000001</v>
      </c>
      <c r="L78" s="98">
        <f>'測定データ貼り付け用シート'!L75-'測定データ貼り付け用シート'!X75</f>
        <v>0.7010000000000001</v>
      </c>
      <c r="M78" s="98">
        <f>'測定データ貼り付け用シート'!M75-'測定データ貼り付け用シート'!Y75</f>
        <v>0.5680000000000001</v>
      </c>
      <c r="N78" s="98">
        <f>'測定データ貼り付け用シート'!N75-'測定データ貼り付け用シート'!Y75</f>
        <v>0.539</v>
      </c>
      <c r="O78" s="98">
        <f>'測定データ貼り付け用シート'!O75-'測定データ貼り付け用シート'!X75</f>
        <v>0.688</v>
      </c>
      <c r="P78" s="98">
        <f>'測定データ貼り付け用シート'!P75-(('測定データ貼り付け用シート'!U75-'測定データ貼り付け用シート'!Y75)*0.2+'測定データ貼り付け用シート'!Y75)</f>
        <v>0.6504000000000001</v>
      </c>
      <c r="Q78" s="98">
        <f>'測定データ貼り付け用シート'!Q75-(('測定データ貼り付け用シート'!U75-'測定データ貼り付け用シート'!Y75)*0.3+'測定データ貼り付け用シート'!Y75)</f>
        <v>0.6740999999999999</v>
      </c>
      <c r="R78" s="98">
        <f>'測定データ貼り付け用シート'!R75-(('測定データ貼り付け用シート'!U75-'測定データ貼り付け用シート'!Y75)*0.6+'測定データ貼り付け用シート'!Y75)</f>
        <v>0.7012</v>
      </c>
      <c r="S78" s="98">
        <f>'測定データ貼り付け用シート'!S75-('測定データ貼り付け用シート'!U75*1)</f>
        <v>0.756</v>
      </c>
    </row>
    <row r="79" spans="1:19" ht="15">
      <c r="A79" s="99">
        <v>2070</v>
      </c>
      <c r="B79" s="98">
        <f>'測定データ貼り付け用シート'!B76-'測定データ貼り付け用シート'!Y76</f>
        <v>0.537</v>
      </c>
      <c r="C79" s="98">
        <f>'測定データ貼り付け用シート'!C76-'測定データ貼り付け用シート'!X76</f>
        <v>0.667</v>
      </c>
      <c r="D79" s="98">
        <f>'測定データ貼り付け用シート'!D76-(('測定データ貼り付け用シート'!W76-'測定データ貼り付け用シート'!Y76)*0.2+'測定データ貼り付け用シート'!Y76)</f>
        <v>0.6362000000000001</v>
      </c>
      <c r="E79" s="98">
        <f>'測定データ貼り付け用シート'!E76-(('測定データ貼り付け用シート'!W76-'測定データ貼り付け用シート'!Y76)*0.3+'測定データ貼り付け用シート'!Y76)</f>
        <v>0.6663</v>
      </c>
      <c r="F79" s="98">
        <f>'測定データ貼り付け用シート'!F76-(('測定データ貼り付け用シート'!W76-'測定データ貼り付け用シート'!Y76)*0.6+'測定データ貼り付け用シート'!Y76)</f>
        <v>0.7306</v>
      </c>
      <c r="G79" s="98">
        <f>'測定データ貼り付け用シート'!G76-('測定データ貼り付け用シート'!W76*1)</f>
        <v>0.786</v>
      </c>
      <c r="H79" s="98">
        <f>'測定データ貼り付け用シート'!H76-('測定データ貼り付け用シート'!V76*1)</f>
        <v>0.7659999999999999</v>
      </c>
      <c r="I79" s="98">
        <f>'測定データ貼り付け用シート'!I76-(('測定データ貼り付け用シート'!V76-'測定データ貼り付け用シート'!Y76)*0.6+'測定データ貼り付け用シート'!Y76)</f>
        <v>0.737</v>
      </c>
      <c r="J79" s="98">
        <f>'測定データ貼り付け用シート'!J76-(('測定データ貼り付け用シート'!V76-'測定データ貼り付け用シート'!Y76)*0.3+'測定データ貼り付け用シート'!Y76)</f>
        <v>0.688</v>
      </c>
      <c r="K79" s="98">
        <f>'測定データ貼り付け用シート'!K76-(('測定データ貼り付け用シート'!V76-'測定データ貼り付け用シート'!Y76)*0.2+'測定データ貼り付け用シート'!Y76)</f>
        <v>0.662</v>
      </c>
      <c r="L79" s="98">
        <f>'測定データ貼り付け用シート'!L76-'測定データ貼り付け用シート'!X76</f>
        <v>0.698</v>
      </c>
      <c r="M79" s="98">
        <f>'測定データ貼り付け用シート'!M76-'測定データ貼り付け用シート'!Y76</f>
        <v>0.5650000000000001</v>
      </c>
      <c r="N79" s="98">
        <f>'測定データ貼り付け用シート'!N76-'測定データ貼り付け用シート'!Y76</f>
        <v>0.535</v>
      </c>
      <c r="O79" s="98">
        <f>'測定データ貼り付け用シート'!O76-'測定データ貼り付け用シート'!X76</f>
        <v>0.687</v>
      </c>
      <c r="P79" s="98">
        <f>'測定データ貼り付け用シート'!P76-(('測定データ貼り付け用シート'!U76-'測定データ貼り付け用シート'!Y76)*0.2+'測定データ貼り付け用シート'!Y76)</f>
        <v>0.6484000000000001</v>
      </c>
      <c r="Q79" s="98">
        <f>'測定データ貼り付け用シート'!Q76-(('測定データ貼り付け用シート'!U76-'測定データ貼り付け用シート'!Y76)*0.3+'測定データ貼り付け用シート'!Y76)</f>
        <v>0.6731</v>
      </c>
      <c r="R79" s="98">
        <f>'測定データ貼り付け用シート'!R76-(('測定データ貼り付け用シート'!U76-'測定データ貼り付け用シート'!Y76)*0.6+'測定データ貼り付け用シート'!Y76)</f>
        <v>0.7002</v>
      </c>
      <c r="S79" s="98">
        <f>'測定データ貼り付け用シート'!S76-('測定データ貼り付け用シート'!U76*1)</f>
        <v>0.7550000000000001</v>
      </c>
    </row>
    <row r="80" spans="1:19" ht="15">
      <c r="A80" s="99">
        <v>2100</v>
      </c>
      <c r="B80" s="98">
        <f>'測定データ貼り付け用シート'!B77-'測定データ貼り付け用シート'!Y77</f>
        <v>0.533</v>
      </c>
      <c r="C80" s="98">
        <f>'測定データ貼り付け用シート'!C77-'測定データ貼り付け用シート'!X77</f>
        <v>0.6659999999999999</v>
      </c>
      <c r="D80" s="98">
        <f>'測定データ貼り付け用シート'!D77-(('測定データ貼り付け用シート'!W77-'測定データ貼り付け用シート'!Y77)*0.2+'測定データ貼り付け用シート'!Y77)</f>
        <v>0.6332</v>
      </c>
      <c r="E80" s="98">
        <f>'測定データ貼り付け用シート'!E77-(('測定データ貼り付け用シート'!W77-'測定データ貼り付け用シート'!Y77)*0.3+'測定データ貼り付け用シート'!Y77)</f>
        <v>0.6653</v>
      </c>
      <c r="F80" s="98">
        <f>'測定データ貼り付け用シート'!F77-(('測定データ貼り付け用シート'!W77-'測定データ貼り付け用シート'!Y77)*0.6+'測定データ貼り付け用シート'!Y77)</f>
        <v>0.7315999999999999</v>
      </c>
      <c r="G80" s="98">
        <f>'測定データ貼り付け用シート'!G77-('測定データ貼り付け用シート'!W77*1)</f>
        <v>0.7849999999999999</v>
      </c>
      <c r="H80" s="98">
        <f>'測定データ貼り付け用シート'!H77-('測定データ貼り付け用シート'!V77*1)</f>
        <v>0.766</v>
      </c>
      <c r="I80" s="98">
        <f>'測定データ貼り付け用シート'!I77-(('測定データ貼り付け用シート'!V77-'測定データ貼り付け用シート'!Y77)*0.6+'測定データ貼り付け用シート'!Y77)</f>
        <v>0.7356</v>
      </c>
      <c r="J80" s="98">
        <f>'測定データ貼り付け用シート'!J77-(('測定データ貼り付け用シート'!V77-'測定データ貼り付け用シート'!Y77)*0.3+'測定データ貼り付け用シート'!Y77)</f>
        <v>0.6863</v>
      </c>
      <c r="K80" s="98">
        <f>'測定データ貼り付け用シート'!K77-(('測定データ貼り付け用シート'!V77-'測定データ貼り付け用シート'!Y77)*0.2+'測定データ貼り付け用シート'!Y77)</f>
        <v>0.6602</v>
      </c>
      <c r="L80" s="98">
        <f>'測定データ貼り付け用シート'!L77-'測定データ貼り付け用シート'!X77</f>
        <v>0.6970000000000001</v>
      </c>
      <c r="M80" s="98">
        <f>'測定データ貼り付け用シート'!M77-'測定データ貼り付け用シート'!Y77</f>
        <v>0.562</v>
      </c>
      <c r="N80" s="98">
        <f>'測定データ貼り付け用シート'!N77-'測定データ貼り付け用シート'!Y77</f>
        <v>0.532</v>
      </c>
      <c r="O80" s="98">
        <f>'測定データ貼り付け用シート'!O77-'測定データ貼り付け用シート'!X77</f>
        <v>0.685</v>
      </c>
      <c r="P80" s="98">
        <f>'測定データ貼り付け用シート'!P77-(('測定データ貼り付け用シート'!U77-'測定データ貼り付け用シート'!Y77)*0.2+'測定データ貼り付け用シート'!Y77)</f>
        <v>0.6464000000000001</v>
      </c>
      <c r="Q80" s="98">
        <f>'測定データ貼り付け用シート'!Q77-(('測定データ貼り付け用シート'!U77-'測定データ貼り付け用シート'!Y77)*0.3+'測定データ貼り付け用シート'!Y77)</f>
        <v>0.6700999999999999</v>
      </c>
      <c r="R80" s="98">
        <f>'測定データ貼り付け用シート'!R77-(('測定データ貼り付け用シート'!U77-'測定データ貼り付け用シート'!Y77)*0.6+'測定データ貼り付け用シート'!Y77)</f>
        <v>0.6982</v>
      </c>
      <c r="S80" s="98">
        <f>'測定データ貼り付け用シート'!S77-('測定データ貼り付け用シート'!U77*1)</f>
        <v>0.754</v>
      </c>
    </row>
    <row r="81" spans="1:19" ht="15">
      <c r="A81" s="99">
        <v>2130</v>
      </c>
      <c r="B81" s="98">
        <f>'測定データ貼り付け用シート'!B78-'測定データ貼り付け用シート'!Y78</f>
        <v>0.529</v>
      </c>
      <c r="C81" s="98">
        <f>'測定データ貼り付け用シート'!C78-'測定データ貼り付け用シート'!X78</f>
        <v>0.6619999999999999</v>
      </c>
      <c r="D81" s="98">
        <f>'測定データ貼り付け用シート'!D78-(('測定データ貼り付け用シート'!W78-'測定データ貼り付け用シート'!Y78)*0.2+'測定データ貼り付け用シート'!Y78)</f>
        <v>0.6302000000000001</v>
      </c>
      <c r="E81" s="98">
        <f>'測定データ貼り付け用シート'!E78-(('測定データ貼り付け用シート'!W78-'測定データ貼り付け用シート'!Y78)*0.3+'測定データ貼り付け用シート'!Y78)</f>
        <v>0.6623</v>
      </c>
      <c r="F81" s="98">
        <f>'測定データ貼り付け用シート'!F78-(('測定データ貼り付け用シート'!W78-'測定データ貼り付け用シート'!Y78)*0.6+'測定データ貼り付け用シート'!Y78)</f>
        <v>0.7275999999999999</v>
      </c>
      <c r="G81" s="98">
        <f>'測定データ貼り付け用シート'!G78-('測定データ貼り付け用シート'!W78*1)</f>
        <v>0.784</v>
      </c>
      <c r="H81" s="98">
        <f>'測定データ貼り付け用シート'!H78-('測定データ貼り付け用シート'!V78*1)</f>
        <v>0.7649999999999999</v>
      </c>
      <c r="I81" s="98">
        <f>'測定データ貼り付け用シート'!I78-(('測定データ貼り付け用シート'!V78-'測定データ貼り付け用シート'!Y78)*0.6+'測定データ貼り付け用シート'!Y78)</f>
        <v>0.7346</v>
      </c>
      <c r="J81" s="98">
        <f>'測定データ貼り付け用シート'!J78-(('測定データ貼り付け用シート'!V78-'測定データ貼り付け用シート'!Y78)*0.3+'測定データ貼り付け用シート'!Y78)</f>
        <v>0.6843</v>
      </c>
      <c r="K81" s="98">
        <f>'測定データ貼り付け用シート'!K78-(('測定データ貼り付け用シート'!V78-'測定データ貼り付け用シート'!Y78)*0.2+'測定データ貼り付け用シート'!Y78)</f>
        <v>0.6582</v>
      </c>
      <c r="L81" s="98">
        <f>'測定データ貼り付け用シート'!L78-'測定データ貼り付け用シート'!X78</f>
        <v>0.6950000000000001</v>
      </c>
      <c r="M81" s="98">
        <f>'測定データ貼り付け用シート'!M78-'測定データ貼り付け用シート'!Y78</f>
        <v>0.557</v>
      </c>
      <c r="N81" s="98">
        <f>'測定データ貼り付け用シート'!N78-'測定データ貼り付け用シート'!Y78</f>
        <v>0.528</v>
      </c>
      <c r="O81" s="98">
        <f>'測定データ貼り付け用シート'!O78-'測定データ貼り付け用シート'!X78</f>
        <v>0.6819999999999999</v>
      </c>
      <c r="P81" s="98">
        <f>'測定データ貼り付け用シート'!P78-(('測定データ貼り付け用シート'!U78-'測定データ貼り付け用シート'!Y78)*0.2+'測定データ貼り付け用シート'!Y78)</f>
        <v>0.6434</v>
      </c>
      <c r="Q81" s="98">
        <f>'測定データ貼り付け用シート'!Q78-(('測定データ貼り付け用シート'!U78-'測定データ貼り付け用シート'!Y78)*0.3+'測定データ貼り付け用シート'!Y78)</f>
        <v>0.6671</v>
      </c>
      <c r="R81" s="98">
        <f>'測定データ貼り付け用シート'!R78-(('測定データ貼り付け用シート'!U78-'測定データ貼り付け用シート'!Y78)*0.6+'測定データ貼り付け用シート'!Y78)</f>
        <v>0.6962</v>
      </c>
      <c r="S81" s="98">
        <f>'測定データ貼り付け用シート'!S78-('測定データ貼り付け用シート'!U78*1)</f>
        <v>0.7530000000000001</v>
      </c>
    </row>
    <row r="82" spans="1:19" ht="15">
      <c r="A82" s="99">
        <v>2160</v>
      </c>
      <c r="B82" s="98">
        <f>'測定データ貼り付け用シート'!B79-'測定データ貼り付け用シート'!Y79</f>
        <v>0.525</v>
      </c>
      <c r="C82" s="98">
        <f>'測定データ貼り付け用シート'!C79-'測定データ貼り付け用シート'!X79</f>
        <v>0.6619999999999999</v>
      </c>
      <c r="D82" s="98">
        <f>'測定データ貼り付け用シート'!D79-(('測定データ貼り付け用シート'!W79-'測定データ貼り付け用シート'!Y79)*0.2+'測定データ貼り付け用シート'!Y79)</f>
        <v>0.6282000000000001</v>
      </c>
      <c r="E82" s="98">
        <f>'測定データ貼り付け用シート'!E79-(('測定データ貼り付け用シート'!W79-'測定データ貼り付け用シート'!Y79)*0.3+'測定データ貼り付け用シート'!Y79)</f>
        <v>0.6613</v>
      </c>
      <c r="F82" s="98">
        <f>'測定データ貼り付け用シート'!F79-(('測定データ貼り付け用シート'!W79-'測定データ貼り付け用シート'!Y79)*0.6+'測定データ貼り付け用シート'!Y79)</f>
        <v>0.7275999999999999</v>
      </c>
      <c r="G82" s="98">
        <f>'測定データ貼り付け用シート'!G79-('測定データ貼り付け用シート'!W79*1)</f>
        <v>0.784</v>
      </c>
      <c r="H82" s="98">
        <f>'測定データ貼り付け用シート'!H79-('測定データ貼り付け用シート'!V79*1)</f>
        <v>0.7629999999999999</v>
      </c>
      <c r="I82" s="98">
        <f>'測定データ貼り付け用シート'!I79-(('測定データ貼り付け用シート'!V79-'測定データ貼り付け用シート'!Y79)*0.6+'測定データ貼り付け用シート'!Y79)</f>
        <v>0.7326</v>
      </c>
      <c r="J82" s="98">
        <f>'測定データ貼り付け用シート'!J79-(('測定データ貼り付け用シート'!V79-'測定データ貼り付け用シート'!Y79)*0.3+'測定データ貼り付け用シート'!Y79)</f>
        <v>0.6813</v>
      </c>
      <c r="K82" s="98">
        <f>'測定データ貼り付け用シート'!K79-(('測定データ貼り付け用シート'!V79-'測定データ貼り付け用シート'!Y79)*0.2+'測定データ貼り付け用シート'!Y79)</f>
        <v>0.6552</v>
      </c>
      <c r="L82" s="98">
        <f>'測定データ貼り付け用シート'!L79-'測定データ貼り付け用シート'!X79</f>
        <v>0.6930000000000001</v>
      </c>
      <c r="M82" s="98">
        <f>'測定データ貼り付け用シート'!M79-'測定データ貼り付け用シート'!Y79</f>
        <v>0.554</v>
      </c>
      <c r="N82" s="98">
        <f>'測定データ貼り付け用シート'!N79-'測定データ貼り付け用シート'!Y79</f>
        <v>0.524</v>
      </c>
      <c r="O82" s="98">
        <f>'測定データ貼り付け用シート'!O79-'測定データ貼り付け用シート'!X79</f>
        <v>0.681</v>
      </c>
      <c r="P82" s="98">
        <f>'測定データ貼り付け用シート'!P79-(('測定データ貼り付け用シート'!U79-'測定データ貼り付け用シート'!Y79)*0.2+'測定データ貼り付け用シート'!Y79)</f>
        <v>0.6414</v>
      </c>
      <c r="Q82" s="98">
        <f>'測定データ貼り付け用シート'!Q79-(('測定データ貼り付け用シート'!U79-'測定データ貼り付け用シート'!Y79)*0.3+'測定データ貼り付け用シート'!Y79)</f>
        <v>0.6651</v>
      </c>
      <c r="R82" s="98">
        <f>'測定データ貼り付け用シート'!R79-(('測定データ貼り付け用シート'!U79-'測定データ貼り付け用シート'!Y79)*0.6+'測定データ貼り付け用シート'!Y79)</f>
        <v>0.6952</v>
      </c>
      <c r="S82" s="98">
        <f>'測定データ貼り付け用シート'!S79-('測定データ貼り付け用シート'!U79*1)</f>
        <v>0.752</v>
      </c>
    </row>
    <row r="83" spans="1:19" ht="15">
      <c r="A83" s="99">
        <v>2190</v>
      </c>
      <c r="B83" s="98">
        <f>'測定データ貼り付け用シート'!B80-'測定データ貼り付け用シート'!Y80</f>
        <v>0.521</v>
      </c>
      <c r="C83" s="98">
        <f>'測定データ貼り付け用シート'!C80-'測定データ貼り付け用シート'!X80</f>
        <v>0.6599999999999999</v>
      </c>
      <c r="D83" s="98">
        <f>'測定データ貼り付け用シート'!D80-(('測定データ貼り付け用シート'!W80-'測定データ貼り付け用シート'!Y80)*0.2+'測定データ貼り付け用シート'!Y80)</f>
        <v>0.6252</v>
      </c>
      <c r="E83" s="98">
        <f>'測定データ貼り付け用シート'!E80-(('測定データ貼り付け用シート'!W80-'測定データ貼り付け用シート'!Y80)*0.3+'測定データ貼り付け用シート'!Y80)</f>
        <v>0.6603</v>
      </c>
      <c r="F83" s="98">
        <f>'測定データ貼り付け用シート'!F80-(('測定データ貼り付け用シート'!W80-'測定データ貼り付け用シート'!Y80)*0.6+'測定データ貼り付け用シート'!Y80)</f>
        <v>0.7275999999999999</v>
      </c>
      <c r="G83" s="98">
        <f>'測定データ貼り付け用シート'!G80-('測定データ貼り付け用シート'!W80*1)</f>
        <v>0.7849999999999999</v>
      </c>
      <c r="H83" s="98">
        <f>'測定データ貼り付け用シート'!H80-('測定データ貼り付け用シート'!V80*1)</f>
        <v>0.7609999999999999</v>
      </c>
      <c r="I83" s="98">
        <f>'測定データ貼り付け用シート'!I80-(('測定データ貼り付け用シート'!V80-'測定データ貼り付け用シート'!Y80)*0.6+'測定データ貼り付け用シート'!Y80)</f>
        <v>0.7306</v>
      </c>
      <c r="J83" s="98">
        <f>'測定データ貼り付け用シート'!J80-(('測定データ貼り付け用シート'!V80-'測定データ貼り付け用シート'!Y80)*0.3+'測定データ貼り付け用シート'!Y80)</f>
        <v>0.6803</v>
      </c>
      <c r="K83" s="98">
        <f>'測定データ貼り付け用シート'!K80-(('測定データ貼り付け用シート'!V80-'測定データ貼り付け用シート'!Y80)*0.2+'測定データ貼り付け用シート'!Y80)</f>
        <v>0.6522</v>
      </c>
      <c r="L83" s="98">
        <f>'測定データ貼り付け用シート'!L80-'測定データ貼り付け用シート'!X80</f>
        <v>0.69</v>
      </c>
      <c r="M83" s="98">
        <f>'測定データ貼り付け用シート'!M80-'測定データ貼り付け用シート'!Y80</f>
        <v>0.551</v>
      </c>
      <c r="N83" s="98">
        <f>'測定データ貼り付け用シート'!N80-'測定データ貼り付け用シート'!Y80</f>
        <v>0.521</v>
      </c>
      <c r="O83" s="98">
        <f>'測定データ貼り付け用シート'!O80-'測定データ貼り付け用シート'!X80</f>
        <v>0.677</v>
      </c>
      <c r="P83" s="98">
        <f>'測定データ貼り付け用シート'!P80-(('測定データ貼り付け用シート'!U80-'測定データ貼り付け用シート'!Y80)*0.2+'測定データ貼り付け用シート'!Y80)</f>
        <v>0.6384000000000001</v>
      </c>
      <c r="Q83" s="98">
        <f>'測定データ貼り付け用シート'!Q80-(('測定データ貼り付け用シート'!U80-'測定データ貼り付け用シート'!Y80)*0.3+'測定データ貼り付け用シート'!Y80)</f>
        <v>0.6631</v>
      </c>
      <c r="R83" s="98">
        <f>'測定データ貼り付け用シート'!R80-(('測定データ貼り付け用シート'!U80-'測定データ貼り付け用シート'!Y80)*0.6+'測定データ貼り付け用シート'!Y80)</f>
        <v>0.6932</v>
      </c>
      <c r="S83" s="98">
        <f>'測定データ貼り付け用シート'!S80-('測定データ貼り付け用シート'!U80*1)</f>
        <v>0.7510000000000001</v>
      </c>
    </row>
    <row r="84" spans="1:19" ht="15">
      <c r="A84" s="99">
        <v>2220</v>
      </c>
      <c r="B84" s="98">
        <f>'測定データ貼り付け用シート'!B81-'測定データ貼り付け用シート'!Y81</f>
        <v>0.518</v>
      </c>
      <c r="C84" s="98">
        <f>'測定データ貼り付け用シート'!C81-'測定データ貼り付け用シート'!X81</f>
        <v>0.657</v>
      </c>
      <c r="D84" s="98">
        <f>'測定データ貼り付け用シート'!D81-(('測定データ貼り付け用シート'!W81-'測定データ貼り付け用シート'!Y81)*0.2+'測定データ貼り付け用シート'!Y81)</f>
        <v>0.6222000000000001</v>
      </c>
      <c r="E84" s="98">
        <f>'測定データ貼り付け用シート'!E81-(('測定データ貼り付け用シート'!W81-'測定データ貼り付け用シート'!Y81)*0.3+'測定データ貼り付け用シート'!Y81)</f>
        <v>0.6563</v>
      </c>
      <c r="F84" s="98">
        <f>'測定データ貼り付け用シート'!F81-(('測定データ貼り付け用シート'!W81-'測定データ貼り付け用シート'!Y81)*0.6+'測定データ貼り付け用シート'!Y81)</f>
        <v>0.7235999999999999</v>
      </c>
      <c r="G84" s="98">
        <f>'測定データ貼り付け用シート'!G81-('測定データ貼り付け用シート'!W81*1)</f>
        <v>0.7809999999999999</v>
      </c>
      <c r="H84" s="98">
        <f>'測定データ貼り付け用シート'!H81-('測定データ貼り付け用シート'!V81*1)</f>
        <v>0.7569999999999999</v>
      </c>
      <c r="I84" s="98">
        <f>'測定データ貼り付け用シート'!I81-(('測定データ貼り付け用シート'!V81-'測定データ貼り付け用シート'!Y81)*0.6+'測定データ貼り付け用シート'!Y81)</f>
        <v>0.7272000000000001</v>
      </c>
      <c r="J84" s="98">
        <f>'測定データ貼り付け用シート'!J81-(('測定データ貼り付け用シート'!V81-'測定データ貼り付け用シート'!Y81)*0.3+'測定データ貼り付け用シート'!Y81)</f>
        <v>0.6771</v>
      </c>
      <c r="K84" s="98">
        <f>'測定データ貼り付け用シート'!K81-(('測定データ貼り付け用シート'!V81-'測定データ貼り付け用シート'!Y81)*0.2+'測定データ貼り付け用シート'!Y81)</f>
        <v>0.6504000000000001</v>
      </c>
      <c r="L84" s="98">
        <f>'測定データ貼り付け用シート'!L81-'測定データ貼り付け用シート'!X81</f>
        <v>0.687</v>
      </c>
      <c r="M84" s="98">
        <f>'測定データ貼り付け用シート'!M81-'測定データ貼り付け用シート'!Y81</f>
        <v>0.547</v>
      </c>
      <c r="N84" s="98">
        <f>'測定データ貼り付け用シート'!N81-'測定データ貼り付け用シート'!Y81</f>
        <v>0.517</v>
      </c>
      <c r="O84" s="98">
        <f>'測定データ貼り付け用シート'!O81-'測定データ貼り付け用シート'!X81</f>
        <v>0.673</v>
      </c>
      <c r="P84" s="98">
        <f>'測定データ貼り付け用シート'!P81-(('測定データ貼り付け用シート'!U81-'測定データ貼り付け用シート'!Y81)*0.2+'測定データ貼り付け用シート'!Y81)</f>
        <v>0.6344000000000001</v>
      </c>
      <c r="Q84" s="98">
        <f>'測定データ貼り付け用シート'!Q81-(('測定データ貼り付け用シート'!U81-'測定データ貼り付け用シート'!Y81)*0.3+'測定データ貼り付け用シート'!Y81)</f>
        <v>0.6601000000000001</v>
      </c>
      <c r="R84" s="98">
        <f>'測定データ貼り付け用シート'!R81-(('測定データ貼り付け用シート'!U81-'測定データ貼り付け用シート'!Y81)*0.6+'測定データ貼り付け用シート'!Y81)</f>
        <v>0.6902</v>
      </c>
      <c r="S84" s="98">
        <f>'測定データ貼り付け用シート'!S81-('測定データ貼り付け用シート'!U81*1)</f>
        <v>0.748</v>
      </c>
    </row>
    <row r="85" spans="1:19" ht="15">
      <c r="A85" s="99">
        <v>2250</v>
      </c>
      <c r="B85" s="98">
        <f>'測定データ貼り付け用シート'!B82-'測定データ貼り付け用シート'!Y82</f>
        <v>0.514</v>
      </c>
      <c r="C85" s="98">
        <f>'測定データ貼り付け用シート'!C82-'測定データ貼り付け用シート'!X82</f>
        <v>0.655</v>
      </c>
      <c r="D85" s="98">
        <f>'測定データ貼り付け用シート'!D82-(('測定データ貼り付け用シート'!W82-'測定データ貼り付け用シート'!Y82)*0.2+'測定データ貼り付け用シート'!Y82)</f>
        <v>0.62</v>
      </c>
      <c r="E85" s="98">
        <f>'測定データ貼り付け用シート'!E82-(('測定データ貼り付け用シート'!W82-'測定データ貼り付け用シート'!Y82)*0.3+'測定データ貼り付け用シート'!Y82)</f>
        <v>0.655</v>
      </c>
      <c r="F85" s="98">
        <f>'測定データ貼り付け用シート'!F82-(('測定データ貼り付け用シート'!W82-'測定データ貼り付け用シート'!Y82)*0.6+'測定データ貼り付け用シート'!Y82)</f>
        <v>0.7229999999999999</v>
      </c>
      <c r="G85" s="98">
        <f>'測定データ貼り付け用シート'!G82-('測定データ貼り付け用シート'!W82*1)</f>
        <v>0.7810000000000001</v>
      </c>
      <c r="H85" s="98">
        <f>'測定データ貼り付け用シート'!H82-('測定データ貼り付け用シート'!V82*1)</f>
        <v>0.7519999999999999</v>
      </c>
      <c r="I85" s="98">
        <f>'測定データ貼り付け用シート'!I82-(('測定データ貼り付け用シート'!V82-'測定データ貼り付け用シート'!Y82)*0.6+'測定データ貼り付け用シート'!Y82)</f>
        <v>0.7234</v>
      </c>
      <c r="J85" s="98">
        <f>'測定データ貼り付け用シート'!J82-(('測定データ貼り付け用シート'!V82-'測定データ貼り付け用シート'!Y82)*0.3+'測定データ貼り付け用シート'!Y82)</f>
        <v>0.6741999999999999</v>
      </c>
      <c r="K85" s="98">
        <f>'測定データ貼り付け用シート'!K82-(('測定データ貼り付け用シート'!V82-'測定データ貼り付け用シート'!Y82)*0.2+'測定データ貼り付け用シート'!Y82)</f>
        <v>0.6468</v>
      </c>
      <c r="L85" s="98">
        <f>'測定データ貼り付け用シート'!L82-'測定データ貼り付け用シート'!X82</f>
        <v>0.687</v>
      </c>
      <c r="M85" s="98">
        <f>'測定データ貼り付け用シート'!M82-'測定データ貼り付け用シート'!Y82</f>
        <v>0.543</v>
      </c>
      <c r="N85" s="98">
        <f>'測定データ貼り付け用シート'!N82-'測定データ貼り付け用シート'!Y82</f>
        <v>0.514</v>
      </c>
      <c r="O85" s="98">
        <f>'測定データ貼り付け用シート'!O82-'測定データ貼り付け用シート'!X82</f>
        <v>0.6719999999999999</v>
      </c>
      <c r="P85" s="98">
        <f>'測定データ貼り付け用シート'!P82-(('測定データ貼り付け用シート'!U82-'測定データ貼り付け用シート'!Y82)*0.2+'測定データ貼り付け用シート'!Y82)</f>
        <v>0.6334</v>
      </c>
      <c r="Q85" s="98">
        <f>'測定データ貼り付け用シート'!Q82-(('測定データ貼り付け用シート'!U82-'測定データ貼り付け用シート'!Y82)*0.3+'測定データ貼り付け用シート'!Y82)</f>
        <v>0.6571</v>
      </c>
      <c r="R85" s="98">
        <f>'測定データ貼り付け用シート'!R82-(('測定データ貼り付け用シート'!U82-'測定データ貼り付け用シート'!Y82)*0.6+'測定データ貼り付け用シート'!Y82)</f>
        <v>0.6892</v>
      </c>
      <c r="S85" s="98">
        <f>'測定データ貼り付け用シート'!S82-('測定データ貼り付け用シート'!U82*1)</f>
        <v>0.748</v>
      </c>
    </row>
    <row r="86" spans="1:19" ht="15">
      <c r="A86" s="99">
        <v>2280</v>
      </c>
      <c r="B86" s="98">
        <f>'測定データ貼り付け用シート'!B83-'測定データ貼り付け用シート'!Y83</f>
        <v>0.51</v>
      </c>
      <c r="C86" s="98">
        <f>'測定データ貼り付け用シート'!C83-'測定データ貼り付け用シート'!X83</f>
        <v>0.653</v>
      </c>
      <c r="D86" s="98">
        <f>'測定データ貼り付け用シート'!D83-(('測定データ貼り付け用シート'!W83-'測定データ貼り付け用シート'!Y83)*0.2+'測定データ貼り付け用シート'!Y83)</f>
        <v>0.6182000000000001</v>
      </c>
      <c r="E86" s="98">
        <f>'測定データ貼り付け用シート'!E83-(('測定データ貼り付け用シート'!W83-'測定データ貼り付け用シート'!Y83)*0.3+'測定データ貼り付け用シート'!Y83)</f>
        <v>0.6543</v>
      </c>
      <c r="F86" s="98">
        <f>'測定データ貼り付け用シート'!F83-(('測定データ貼り付け用シート'!W83-'測定データ貼り付け用シート'!Y83)*0.6+'測定データ貼り付け用シート'!Y83)</f>
        <v>0.7206</v>
      </c>
      <c r="G86" s="98">
        <f>'測定データ貼り付け用シート'!G83-('測定データ貼り付け用シート'!W83*1)</f>
        <v>0.778</v>
      </c>
      <c r="H86" s="98">
        <f>'測定データ貼り付け用シート'!H83-('測定データ貼り付け用シート'!V83*1)</f>
        <v>0.757</v>
      </c>
      <c r="I86" s="98">
        <f>'測定データ貼り付け用シート'!I83-(('測定データ貼り付け用シート'!V83-'測定データ貼り付け用シート'!Y83)*0.6+'測定データ貼り付け用シート'!Y83)</f>
        <v>0.7248</v>
      </c>
      <c r="J86" s="98">
        <f>'測定データ貼り付け用シート'!J83-(('測定データ貼り付け用シート'!V83-'測定データ貼り付け用シート'!Y83)*0.3+'測定データ貼り付け用シート'!Y83)</f>
        <v>0.6734</v>
      </c>
      <c r="K86" s="98">
        <f>'測定データ貼り付け用シート'!K83-(('測定データ貼り付け用シート'!V83-'測定データ貼り付け用シート'!Y83)*0.2+'測定データ貼り付け用シート'!Y83)</f>
        <v>0.6446000000000001</v>
      </c>
      <c r="L86" s="98">
        <f>'測定データ貼り付け用シート'!L83-'測定データ貼り付け用シート'!X83</f>
        <v>0.685</v>
      </c>
      <c r="M86" s="98">
        <f>'測定データ貼り付け用シート'!M83-'測定データ貼り付け用シート'!Y83</f>
        <v>0.54</v>
      </c>
      <c r="N86" s="98">
        <f>'測定データ貼り付け用シート'!N83-'測定データ貼り付け用シート'!Y83</f>
        <v>0.51</v>
      </c>
      <c r="O86" s="98">
        <f>'測定データ貼り付け用シート'!O83-'測定データ貼り付け用シート'!X83</f>
        <v>0.669</v>
      </c>
      <c r="P86" s="98">
        <f>'測定データ貼り付け用シート'!P83-(('測定データ貼り付け用シート'!U83-'測定データ貼り付け用シート'!Y83)*0.2+'測定データ貼り付け用シート'!Y83)</f>
        <v>0.6294</v>
      </c>
      <c r="Q86" s="98">
        <f>'測定データ貼り付け用シート'!Q83-(('測定データ貼り付け用シート'!U83-'測定データ貼り付け用シート'!Y83)*0.3+'測定データ貼り付け用シート'!Y83)</f>
        <v>0.6551</v>
      </c>
      <c r="R86" s="98">
        <f>'測定データ貼り付け用シート'!R83-(('測定データ貼り付け用シート'!U83-'測定データ貼り付け用シート'!Y83)*0.6+'測定データ貼り付け用シート'!Y83)</f>
        <v>0.6862</v>
      </c>
      <c r="S86" s="98">
        <f>'測定データ貼り付け用シート'!S83-('測定データ貼り付け用シート'!U83*1)</f>
        <v>0.7450000000000001</v>
      </c>
    </row>
    <row r="87" spans="1:19" ht="15">
      <c r="A87" s="99">
        <v>2310</v>
      </c>
      <c r="B87" s="98">
        <f>'測定データ貼り付け用シート'!B84-'測定データ貼り付け用シート'!Y84</f>
        <v>0.507</v>
      </c>
      <c r="C87" s="98">
        <f>'測定データ貼り付け用シート'!C84-'測定データ貼り付け用シート'!X84</f>
        <v>0.651</v>
      </c>
      <c r="D87" s="98">
        <f>'測定データ貼り付け用シート'!D84-(('測定データ貼り付け用シート'!W84-'測定データ貼り付け用シート'!Y84)*0.2+'測定データ貼り付け用シート'!Y84)</f>
        <v>0.6144000000000001</v>
      </c>
      <c r="E87" s="98">
        <f>'測定データ貼り付け用シート'!E84-(('測定データ貼り付け用シート'!W84-'測定データ貼り付け用シート'!Y84)*0.3+'測定データ貼り付け用シート'!Y84)</f>
        <v>0.6496</v>
      </c>
      <c r="F87" s="98">
        <f>'測定データ貼り付け用シート'!F84-(('測定データ貼り付け用シート'!W84-'測定データ貼り付け用シート'!Y84)*0.6+'測定データ貼り付け用シート'!Y84)</f>
        <v>0.7202</v>
      </c>
      <c r="G87" s="98">
        <f>'測定データ貼り付け用シート'!G84-('測定データ貼り付け用シート'!W84*1)</f>
        <v>0.7790000000000001</v>
      </c>
      <c r="H87" s="98">
        <f>'測定データ貼り付け用シート'!H84-('測定データ貼り付け用シート'!V84*1)</f>
        <v>0.753</v>
      </c>
      <c r="I87" s="98">
        <f>'測定データ貼り付け用シート'!I84-(('測定データ貼り付け用シート'!V84-'測定データ貼り付け用シート'!Y84)*0.6+'測定データ貼り付け用シート'!Y84)</f>
        <v>0.7216</v>
      </c>
      <c r="J87" s="98">
        <f>'測定データ貼り付け用シート'!J84-(('測定データ貼り付け用シート'!V84-'測定データ貼り付け用シート'!Y84)*0.3+'測定データ貼り付け用シート'!Y84)</f>
        <v>0.6698</v>
      </c>
      <c r="K87" s="98">
        <f>'測定データ貼り付け用シート'!K84-(('測定データ貼り付け用シート'!V84-'測定データ貼り付け用シート'!Y84)*0.2+'測定データ貼り付け用シート'!Y84)</f>
        <v>0.6412</v>
      </c>
      <c r="L87" s="98">
        <f>'測定データ貼り付け用シート'!L84-'測定データ貼り付け用シート'!X84</f>
        <v>0.681</v>
      </c>
      <c r="M87" s="98">
        <f>'測定データ貼り付け用シート'!M84-'測定データ貼り付け用シート'!Y84</f>
        <v>0.536</v>
      </c>
      <c r="N87" s="98">
        <f>'測定データ貼り付け用シート'!N84-'測定データ貼り付け用シート'!Y84</f>
        <v>0.506</v>
      </c>
      <c r="O87" s="98">
        <f>'測定データ貼り付け用シート'!O84-'測定データ貼り付け用シート'!X84</f>
        <v>0.667</v>
      </c>
      <c r="P87" s="98">
        <f>'測定データ貼り付け用シート'!P84-(('測定データ貼り付け用シート'!U84-'測定データ貼り付け用シート'!Y84)*0.2+'測定データ貼り付け用シート'!Y84)</f>
        <v>0.6264000000000001</v>
      </c>
      <c r="Q87" s="98">
        <f>'測定データ貼り付け用シート'!Q84-(('測定データ貼り付け用シート'!U84-'測定データ貼り付け用シート'!Y84)*0.3+'測定データ貼り付け用シート'!Y84)</f>
        <v>0.6521000000000001</v>
      </c>
      <c r="R87" s="98">
        <f>'測定データ貼り付け用シート'!R84-(('測定データ貼り付け用シート'!U84-'測定データ貼り付け用シート'!Y84)*0.6+'測定データ貼り付け用シート'!Y84)</f>
        <v>0.6852</v>
      </c>
      <c r="S87" s="98">
        <f>'測定データ貼り付け用シート'!S84-('測定データ貼り付け用シート'!U84*1)</f>
        <v>0.744</v>
      </c>
    </row>
    <row r="88" spans="1:19" ht="15">
      <c r="A88" s="99">
        <v>2340</v>
      </c>
      <c r="B88" s="98">
        <f>'測定データ貼り付け用シート'!B85-'測定データ貼り付け用シート'!Y85</f>
        <v>0.503</v>
      </c>
      <c r="C88" s="98">
        <f>'測定データ貼り付け用シート'!C85-'測定データ貼り付け用シート'!X85</f>
        <v>0.649</v>
      </c>
      <c r="D88" s="98">
        <f>'測定データ貼り付け用シート'!D85-(('測定データ貼り付け用シート'!W85-'測定データ貼り付け用シート'!Y85)*0.2+'測定データ貼り付け用シート'!Y85)</f>
        <v>0.6122000000000001</v>
      </c>
      <c r="E88" s="98">
        <f>'測定データ貼り付け用シート'!E85-(('測定データ貼り付け用シート'!W85-'測定データ貼り付け用シート'!Y85)*0.3+'測定データ貼り付け用シート'!Y85)</f>
        <v>0.6483</v>
      </c>
      <c r="F88" s="98">
        <f>'測定データ貼り付け用シート'!F85-(('測定データ貼り付け用シート'!W85-'測定データ貼り付け用シート'!Y85)*0.6+'測定データ貼り付け用シート'!Y85)</f>
        <v>0.7195999999999999</v>
      </c>
      <c r="G88" s="98">
        <f>'測定データ貼り付け用シート'!G85-('測定データ貼り付け用シート'!W85*1)</f>
        <v>0.7789999999999999</v>
      </c>
      <c r="H88" s="98">
        <f>'測定データ貼り付け用シート'!H85-('測定データ貼り付け用シート'!V85*1)</f>
        <v>0.7569999999999999</v>
      </c>
      <c r="I88" s="98">
        <f>'測定データ貼り付け用シート'!I85-(('測定データ貼り付け用シート'!V85-'測定データ貼り付け用シート'!Y85)*0.6+'測定データ貼り付け用シート'!Y85)</f>
        <v>0.7226</v>
      </c>
      <c r="J88" s="98">
        <f>'測定データ貼り付け用シート'!J85-(('測定データ貼り付け用シート'!V85-'測定データ貼り付け用シート'!Y85)*0.3+'測定データ貼り付け用シート'!Y85)</f>
        <v>0.6693</v>
      </c>
      <c r="K88" s="98">
        <f>'測定データ貼り付け用シート'!K85-(('測定データ貼り付け用シート'!V85-'測定データ貼り付け用シート'!Y85)*0.2+'測定データ貼り付け用シート'!Y85)</f>
        <v>0.6402</v>
      </c>
      <c r="L88" s="98">
        <f>'測定データ貼り付け用シート'!L85-'測定データ貼り付け用シート'!X85</f>
        <v>0.679</v>
      </c>
      <c r="M88" s="98">
        <f>'測定データ貼り付け用シート'!M85-'測定データ貼り付け用シート'!Y85</f>
        <v>0.532</v>
      </c>
      <c r="N88" s="98">
        <f>'測定データ貼り付け用シート'!N85-'測定データ貼り付け用シート'!Y85</f>
        <v>0.503</v>
      </c>
      <c r="O88" s="98">
        <f>'測定データ貼り付け用シート'!O85-'測定データ貼り付け用シート'!X85</f>
        <v>0.6659999999999999</v>
      </c>
      <c r="P88" s="98">
        <f>'測定データ貼り付け用シート'!P85-(('測定データ貼り付け用シート'!U85-'測定データ貼り付け用シート'!Y85)*0.2+'測定データ貼り付け用シート'!Y85)</f>
        <v>0.6244000000000001</v>
      </c>
      <c r="Q88" s="98">
        <f>'測定データ貼り付け用シート'!Q85-(('測定データ貼り付け用シート'!U85-'測定データ貼り付け用シート'!Y85)*0.3+'測定データ貼り付け用シート'!Y85)</f>
        <v>0.6501000000000001</v>
      </c>
      <c r="R88" s="98">
        <f>'測定データ貼り付け用シート'!R85-(('測定データ貼り付け用シート'!U85-'測定データ貼り付け用シート'!Y85)*0.6+'測定データ貼り付け用シート'!Y85)</f>
        <v>0.6842</v>
      </c>
      <c r="S88" s="98">
        <f>'測定データ貼り付け用シート'!S85-('測定データ貼り付け用シート'!U85*1)</f>
        <v>0.744</v>
      </c>
    </row>
    <row r="89" spans="1:19" ht="15">
      <c r="A89" s="99">
        <v>2370</v>
      </c>
      <c r="B89" s="98">
        <f>'測定データ貼り付け用シート'!B86-'測定データ貼り付け用シート'!Y86</f>
        <v>0.49799999999999994</v>
      </c>
      <c r="C89" s="98">
        <f>'測定データ貼り付け用シート'!C86-'測定データ貼り付け用シート'!X86</f>
        <v>0.6459999999999999</v>
      </c>
      <c r="D89" s="98">
        <f>'測定データ貼り付け用シート'!D86-(('測定データ貼り付け用シート'!W86-'測定データ貼り付け用シート'!Y86)*0.2+'測定データ貼り付け用シート'!Y86)</f>
        <v>0.6073999999999999</v>
      </c>
      <c r="E89" s="98">
        <f>'測定データ貼り付け用シート'!E86-(('測定データ貼り付け用シート'!W86-'測定データ貼り付け用シート'!Y86)*0.3+'測定データ貼り付け用シート'!Y86)</f>
        <v>0.6446</v>
      </c>
      <c r="F89" s="98">
        <f>'測定データ貼り付け用シート'!F86-(('測定データ貼り付け用シート'!W86-'測定データ貼り付け用シート'!Y86)*0.6+'測定データ貼り付け用シート'!Y86)</f>
        <v>0.7162</v>
      </c>
      <c r="G89" s="98">
        <f>'測定データ貼り付け用シート'!G86-('測定データ貼り付け用シート'!W86*1)</f>
        <v>0.7749999999999999</v>
      </c>
      <c r="H89" s="98">
        <f>'測定データ貼り付け用シート'!H86-('測定データ貼り付け用シート'!V86*1)</f>
        <v>0.752</v>
      </c>
      <c r="I89" s="98">
        <f>'測定データ貼り付け用シート'!I86-(('測定データ貼り付け用シート'!V86-'測定データ貼り付け用シート'!Y86)*0.6+'測定データ貼り付け用シート'!Y86)</f>
        <v>0.7188</v>
      </c>
      <c r="J89" s="98">
        <f>'測定データ貼り付け用シート'!J86-(('測定データ貼り付け用シート'!V86-'測定データ貼り付け用シート'!Y86)*0.3+'測定データ貼り付け用シート'!Y86)</f>
        <v>0.6654</v>
      </c>
      <c r="K89" s="98">
        <f>'測定データ貼り付け用シート'!K86-(('測定データ貼り付け用シート'!V86-'測定データ貼り付け用シート'!Y86)*0.2+'測定データ貼り付け用シート'!Y86)</f>
        <v>0.6356</v>
      </c>
      <c r="L89" s="98">
        <f>'測定データ貼り付け用シート'!L86-'測定データ貼り付け用シート'!X86</f>
        <v>0.679</v>
      </c>
      <c r="M89" s="98">
        <f>'測定データ貼り付け用シート'!M86-'測定データ貼り付け用シート'!Y86</f>
        <v>0.527</v>
      </c>
      <c r="N89" s="98">
        <f>'測定データ貼り付け用シート'!N86-'測定データ貼り付け用シート'!Y86</f>
        <v>0.49799999999999994</v>
      </c>
      <c r="O89" s="98">
        <f>'測定データ貼り付け用シート'!O86-'測定データ貼り付け用シート'!X86</f>
        <v>0.663</v>
      </c>
      <c r="P89" s="98">
        <f>'測定データ貼り付け用シート'!P86-(('測定データ貼り付け用シート'!U86-'測定データ貼り付け用シート'!Y86)*0.2+'測定データ貼り付け用シート'!Y86)</f>
        <v>0.6195999999999999</v>
      </c>
      <c r="Q89" s="98">
        <f>'測定データ貼り付け用シート'!Q86-(('測定データ貼り付け用シート'!U86-'測定データ貼り付け用シート'!Y86)*0.3+'測定データ貼り付け用シート'!Y86)</f>
        <v>0.6464000000000001</v>
      </c>
      <c r="R89" s="98">
        <f>'測定データ貼り付け用シート'!R86-(('測定データ貼り付け用シート'!U86-'測定データ貼り付け用シート'!Y86)*0.6+'測定データ貼り付け用シート'!Y86)</f>
        <v>0.6808000000000001</v>
      </c>
      <c r="S89" s="98">
        <f>'測定データ貼り付け用シート'!S86-('測定データ貼り付け用シート'!U86*1)</f>
        <v>0.742</v>
      </c>
    </row>
    <row r="90" spans="1:19" ht="15">
      <c r="A90" s="99">
        <v>2400</v>
      </c>
      <c r="B90" s="98">
        <f>'測定データ貼り付け用シート'!B87-'測定データ貼り付け用シート'!Y87</f>
        <v>0.49599999999999994</v>
      </c>
      <c r="C90" s="98">
        <f>'測定データ貼り付け用シート'!C87-'測定データ貼り付け用シート'!X87</f>
        <v>0.645</v>
      </c>
      <c r="D90" s="98">
        <f>'測定データ貼り付け用シート'!D87-(('測定データ貼り付け用シート'!W87-'測定データ貼り付け用シート'!Y87)*0.2+'測定データ貼り付け用シート'!Y87)</f>
        <v>0.6064</v>
      </c>
      <c r="E90" s="98">
        <f>'測定データ貼り付け用シート'!E87-(('測定データ貼り付け用シート'!W87-'測定データ貼り付け用シート'!Y87)*0.3+'測定データ貼り付け用シート'!Y87)</f>
        <v>0.6446</v>
      </c>
      <c r="F90" s="98">
        <f>'測定データ貼り付け用シート'!F87-(('測定データ貼り付け用シート'!W87-'測定データ貼り付け用シート'!Y87)*0.6+'測定データ貼り付け用シート'!Y87)</f>
        <v>0.7162</v>
      </c>
      <c r="G90" s="98">
        <f>'測定データ貼り付け用シート'!G87-('測定データ貼り付け用シート'!W87*1)</f>
        <v>0.776</v>
      </c>
      <c r="H90" s="98">
        <f>'測定データ貼り付け用シート'!H87-('測定データ貼り付け用シート'!V87*1)</f>
        <v>0.7549999999999999</v>
      </c>
      <c r="I90" s="98">
        <f>'測定データ貼り付け用シート'!I87-(('測定データ貼り付け用シート'!V87-'測定データ貼り付け用シート'!Y87)*0.6+'測定データ貼り付け用シート'!Y87)</f>
        <v>0.7196</v>
      </c>
      <c r="J90" s="98">
        <f>'測定データ貼り付け用シート'!J87-(('測定データ貼り付け用シート'!V87-'測定データ貼り付け用シート'!Y87)*0.3+'測定データ貼り付け用シート'!Y87)</f>
        <v>0.6653</v>
      </c>
      <c r="K90" s="98">
        <f>'測定データ貼り付け用シート'!K87-(('測定データ貼り付け用シート'!V87-'測定データ貼り付け用シート'!Y87)*0.2+'測定データ貼り付け用シート'!Y87)</f>
        <v>0.6352</v>
      </c>
      <c r="L90" s="98">
        <f>'測定データ貼り付け用シート'!L87-'測定データ貼り付け用シート'!X87</f>
        <v>0.675</v>
      </c>
      <c r="M90" s="98">
        <f>'測定データ貼り付け用シート'!M87-'測定データ貼り付け用シート'!Y87</f>
        <v>0.525</v>
      </c>
      <c r="N90" s="98">
        <f>'測定データ貼り付け用シート'!N87-'測定データ貼り付け用シート'!Y87</f>
        <v>0.49499999999999994</v>
      </c>
      <c r="O90" s="98">
        <f>'測定データ貼り付け用シート'!O87-'測定データ貼り付け用シート'!X87</f>
        <v>0.661</v>
      </c>
      <c r="P90" s="98">
        <f>'測定データ貼り付け用シート'!P87-(('測定データ貼り付け用シート'!U87-'測定データ貼り付け用シート'!Y87)*0.2+'測定データ貼り付け用シート'!Y87)</f>
        <v>0.6174</v>
      </c>
      <c r="Q90" s="98">
        <f>'測定データ貼り付け用シート'!Q87-(('測定データ貼り付け用シート'!U87-'測定データ貼り付け用シート'!Y87)*0.3+'測定データ貼り付け用シート'!Y87)</f>
        <v>0.6451</v>
      </c>
      <c r="R90" s="98">
        <f>'測定データ貼り付け用シート'!R87-(('測定データ貼り付け用シート'!U87-'測定データ貼り付け用シート'!Y87)*0.6+'測定データ貼り付け用シート'!Y87)</f>
        <v>0.6792</v>
      </c>
      <c r="S90" s="98">
        <f>'測定データ貼り付け用シート'!S87-('測定データ貼り付け用シート'!U87*1)</f>
        <v>0.74</v>
      </c>
    </row>
    <row r="91" spans="1:19" ht="15">
      <c r="A91" s="99">
        <v>2430</v>
      </c>
      <c r="B91" s="98">
        <f>'測定データ貼り付け用シート'!B88-'測定データ貼り付け用シート'!Y88</f>
        <v>0.49099999999999994</v>
      </c>
      <c r="C91" s="98">
        <f>'測定データ貼り付け用シート'!C88-'測定データ貼り付け用シート'!X88</f>
        <v>0.643</v>
      </c>
      <c r="D91" s="98">
        <f>'測定データ貼り付け用シート'!D88-(('測定データ貼り付け用シート'!W88-'測定データ貼り付け用シート'!Y88)*0.2+'測定データ貼り付け用シート'!Y88)</f>
        <v>0.6036</v>
      </c>
      <c r="E91" s="98">
        <f>'測定データ貼り付け用シート'!E88-(('測定データ貼り付け用シート'!W88-'測定データ貼り付け用シート'!Y88)*0.3+'測定データ貼り付け用シート'!Y88)</f>
        <v>0.6429</v>
      </c>
      <c r="F91" s="98">
        <f>'測定データ貼り付け用シート'!F88-(('測定データ貼り付け用シート'!W88-'測定データ貼り付け用シート'!Y88)*0.6+'測定データ貼り付け用シート'!Y88)</f>
        <v>0.7158</v>
      </c>
      <c r="G91" s="98">
        <f>'測定データ貼り付け用シート'!G88-('測定データ貼り付け用シート'!W88*1)</f>
        <v>0.7770000000000001</v>
      </c>
      <c r="H91" s="98">
        <f>'測定データ貼り付け用シート'!H88-('測定データ貼り付け用シート'!V88*1)</f>
        <v>0.7529999999999999</v>
      </c>
      <c r="I91" s="98">
        <f>'測定データ貼り付け用シート'!I88-(('測定データ貼り付け用シート'!V88-'測定データ貼り付け用シート'!Y88)*0.6+'測定データ貼り付け用シート'!Y88)</f>
        <v>0.7172000000000001</v>
      </c>
      <c r="J91" s="98">
        <f>'測定データ貼り付け用シート'!J88-(('測定データ貼り付け用シート'!V88-'測定データ貼り付け用シート'!Y88)*0.3+'測定データ貼り付け用シート'!Y88)</f>
        <v>0.6626</v>
      </c>
      <c r="K91" s="98">
        <f>'測定データ貼り付け用シート'!K88-(('測定データ貼り付け用シート'!V88-'測定データ貼り付け用シート'!Y88)*0.2+'測定データ貼り付け用シート'!Y88)</f>
        <v>0.6314</v>
      </c>
      <c r="L91" s="98">
        <f>'測定データ貼り付け用シート'!L88-'測定データ貼り付け用シート'!X88</f>
        <v>0.6719999999999999</v>
      </c>
      <c r="M91" s="98">
        <f>'測定データ貼り付け用シート'!M88-'測定データ貼り付け用シート'!Y88</f>
        <v>0.52</v>
      </c>
      <c r="N91" s="98">
        <f>'測定データ貼り付け用シート'!N88-'測定データ貼り付け用シート'!Y88</f>
        <v>0.48999999999999994</v>
      </c>
      <c r="O91" s="98">
        <f>'測定データ貼り付け用シート'!O88-'測定データ貼り付け用シート'!X88</f>
        <v>0.6599999999999999</v>
      </c>
      <c r="P91" s="98">
        <f>'測定データ貼り付け用シート'!P88-(('測定データ貼り付け用シート'!U88-'測定データ貼り付け用シート'!Y88)*0.2+'測定データ貼り付け用シート'!Y88)</f>
        <v>0.6155999999999999</v>
      </c>
      <c r="Q91" s="98">
        <f>'測定データ貼り付け用シート'!Q88-(('測定データ貼り付け用シート'!U88-'測定データ貼り付け用シート'!Y88)*0.3+'測定データ貼り付け用シート'!Y88)</f>
        <v>0.6434</v>
      </c>
      <c r="R91" s="98">
        <f>'測定データ貼り付け用シート'!R88-(('測定データ貼り付け用シート'!U88-'測定データ貼り付け用シート'!Y88)*0.6+'測定データ貼り付け用シート'!Y88)</f>
        <v>0.6768000000000001</v>
      </c>
      <c r="S91" s="98">
        <f>'測定データ貼り付け用シート'!S88-('測定データ貼り付け用シート'!U88*1)</f>
        <v>0.738</v>
      </c>
    </row>
    <row r="92" spans="1:19" ht="15">
      <c r="A92" s="99">
        <v>2460</v>
      </c>
      <c r="B92" s="98">
        <f>'測定データ貼り付け用シート'!B89-'測定データ貼り付け用シート'!Y89</f>
        <v>0.48799999999999993</v>
      </c>
      <c r="C92" s="98">
        <f>'測定データ貼り付け用シート'!C89-'測定データ貼り付け用シート'!X89</f>
        <v>0.6399999999999999</v>
      </c>
      <c r="D92" s="98">
        <f>'測定データ貼り付け用シート'!D89-(('測定データ貼り付け用シート'!W89-'測定データ貼り付け用シート'!Y89)*0.2+'測定データ貼り付け用シート'!Y89)</f>
        <v>0.6004</v>
      </c>
      <c r="E92" s="98">
        <f>'測定データ貼り付け用シート'!E89-(('測定データ貼り付け用シート'!W89-'測定データ貼り付け用シート'!Y89)*0.3+'測定データ貼り付け用シート'!Y89)</f>
        <v>0.6396</v>
      </c>
      <c r="F92" s="98">
        <f>'測定データ貼り付け用シート'!F89-(('測定データ貼り付け用シート'!W89-'測定データ貼り付け用シート'!Y89)*0.6+'測定データ貼り付け用シート'!Y89)</f>
        <v>0.7121999999999999</v>
      </c>
      <c r="G92" s="98">
        <f>'測定データ貼り付け用シート'!G89-('測定データ貼り付け用シート'!W89*1)</f>
        <v>0.774</v>
      </c>
      <c r="H92" s="98">
        <f>'測定データ貼り付け用シート'!H89-('測定データ貼り付け用シート'!V89*1)</f>
        <v>0.745</v>
      </c>
      <c r="I92" s="98">
        <f>'測定データ貼り付け用シート'!I89-(('測定データ貼り付け用シート'!V89-'測定データ貼り付け用シート'!Y89)*0.6+'測定データ貼り付け用シート'!Y89)</f>
        <v>0.7123999999999999</v>
      </c>
      <c r="J92" s="98">
        <f>'測定データ貼り付け用シート'!J89-(('測定データ貼り付け用シート'!V89-'測定データ貼り付け用シート'!Y89)*0.3+'測定データ貼り付け用シート'!Y89)</f>
        <v>0.6592</v>
      </c>
      <c r="K92" s="98">
        <f>'測定データ貼り付け用シート'!K89-(('測定データ貼り付け用シート'!V89-'測定データ貼り付け用シート'!Y89)*0.2+'測定データ貼り付け用シート'!Y89)</f>
        <v>0.6298</v>
      </c>
      <c r="L92" s="98">
        <f>'測定データ貼り付け用シート'!L89-'測定データ貼り付け用シート'!X89</f>
        <v>0.671</v>
      </c>
      <c r="M92" s="98">
        <f>'測定データ貼り付け用シート'!M89-'測定データ貼り付け用シート'!Y89</f>
        <v>0.517</v>
      </c>
      <c r="N92" s="98">
        <f>'測定データ貼り付け用シート'!N89-'測定データ貼り付け用シート'!Y89</f>
        <v>0.48699999999999993</v>
      </c>
      <c r="O92" s="98">
        <f>'測定データ貼り付け用シート'!O89-'測定データ貼り付け用シート'!X89</f>
        <v>0.657</v>
      </c>
      <c r="P92" s="98">
        <f>'測定データ貼り付け用シート'!P89-(('測定データ貼り付け用シート'!U89-'測定データ貼り付け用シート'!Y89)*0.2+'測定データ貼り付け用シート'!Y89)</f>
        <v>0.6124</v>
      </c>
      <c r="Q92" s="98">
        <f>'測定データ貼り付け用シート'!Q89-(('測定データ貼り付け用シート'!U89-'測定データ貼り付け用シート'!Y89)*0.3+'測定データ貼り付け用シート'!Y89)</f>
        <v>0.6401000000000001</v>
      </c>
      <c r="R92" s="98">
        <f>'測定データ貼り付け用シート'!R89-(('測定データ貼り付け用シート'!U89-'測定データ貼り付け用シート'!Y89)*0.6+'測定データ貼り付け用シート'!Y89)</f>
        <v>0.6752</v>
      </c>
      <c r="S92" s="98">
        <f>'測定データ貼り付け用シート'!S89-('測定データ貼り付け用シート'!U89*1)</f>
        <v>0.7370000000000001</v>
      </c>
    </row>
    <row r="93" spans="1:19" ht="15">
      <c r="A93" s="99">
        <v>2490</v>
      </c>
      <c r="B93" s="98">
        <f>'測定データ貼り付け用シート'!B90-'測定データ貼り付け用シート'!Y90</f>
        <v>0.48500000000000004</v>
      </c>
      <c r="C93" s="98">
        <f>'測定データ貼り付け用シート'!C90-'測定データ貼り付け用シート'!X90</f>
        <v>0.639</v>
      </c>
      <c r="D93" s="98">
        <f>'測定データ貼り付け用シート'!D90-(('測定データ貼り付け用シート'!W90-'測定データ貼り付け用シート'!Y90)*0.2+'測定データ貼り付け用シート'!Y90)</f>
        <v>0.5984</v>
      </c>
      <c r="E93" s="98">
        <f>'測定データ貼り付け用シート'!E90-(('測定データ貼り付け用シート'!W90-'測定データ貼り付け用シート'!Y90)*0.3+'測定データ貼り付け用シート'!Y90)</f>
        <v>0.6386</v>
      </c>
      <c r="F93" s="98">
        <f>'測定データ貼り付け用シート'!F90-(('測定データ貼り付け用シート'!W90-'測定データ貼り付け用シート'!Y90)*0.6+'測定データ貼り付け用シート'!Y90)</f>
        <v>0.7132000000000001</v>
      </c>
      <c r="G93" s="98">
        <f>'測定データ貼り付け用シート'!G90-('測定データ貼り付け用シート'!W90*1)</f>
        <v>0.774</v>
      </c>
      <c r="H93" s="98">
        <f>'測定データ貼り付け用シート'!H90-('測定データ貼り付け用シート'!V90*1)</f>
        <v>0.7509999999999999</v>
      </c>
      <c r="I93" s="98">
        <f>'測定データ貼り付け用シート'!I90-(('測定データ貼り付け用シート'!V90-'測定データ貼り付け用シート'!Y90)*0.6+'測定データ貼り付け用シート'!Y90)</f>
        <v>0.7156</v>
      </c>
      <c r="J93" s="98">
        <f>'測定データ貼り付け用シート'!J90-(('測定データ貼り付け用シート'!V90-'測定データ貼り付け用シート'!Y90)*0.3+'測定データ貼り付け用シート'!Y90)</f>
        <v>0.6593</v>
      </c>
      <c r="K93" s="98">
        <f>'測定データ貼り付け用シート'!K90-(('測定データ貼り付け用シート'!V90-'測定データ貼り付け用シート'!Y90)*0.2+'測定データ貼り付け用シート'!Y90)</f>
        <v>0.6282</v>
      </c>
      <c r="L93" s="98">
        <f>'測定データ貼り付け用シート'!L90-'測定データ貼り付け用シート'!X90</f>
        <v>0.669</v>
      </c>
      <c r="M93" s="98">
        <f>'測定データ貼り付け用シート'!M90-'測定データ貼り付け用シート'!Y90</f>
        <v>0.514</v>
      </c>
      <c r="N93" s="98">
        <f>'測定データ貼り付け用シート'!N90-'測定データ貼り付け用シート'!Y90</f>
        <v>0.48300000000000004</v>
      </c>
      <c r="O93" s="98">
        <f>'測定データ貼り付け用シート'!O90-'測定データ貼り付け用シート'!X90</f>
        <v>0.655</v>
      </c>
      <c r="P93" s="98">
        <f>'測定データ貼り付け用シート'!P90-(('測定データ貼り付け用シート'!U90-'測定データ貼り付け用シート'!Y90)*0.2+'測定データ貼り付け用シート'!Y90)</f>
        <v>0.6104</v>
      </c>
      <c r="Q93" s="98">
        <f>'測定データ貼り付け用シート'!Q90-(('測定データ貼り付け用シート'!U90-'測定データ貼り付け用シート'!Y90)*0.3+'測定データ貼り付け用シート'!Y90)</f>
        <v>0.6381000000000001</v>
      </c>
      <c r="R93" s="98">
        <f>'測定データ貼り付け用シート'!R90-(('測定データ貼り付け用シート'!U90-'測定データ貼り付け用シート'!Y90)*0.6+'測定データ貼り付け用シート'!Y90)</f>
        <v>0.6732</v>
      </c>
      <c r="S93" s="98">
        <f>'測定データ貼り付け用シート'!S90-('測定データ貼り付け用シート'!U90*1)</f>
        <v>0.736</v>
      </c>
    </row>
    <row r="94" spans="1:19" ht="15">
      <c r="A94" s="99">
        <v>2520</v>
      </c>
      <c r="B94" s="98">
        <f>'測定データ貼り付け用シート'!B91-'測定データ貼り付け用シート'!Y91</f>
        <v>0.48000000000000004</v>
      </c>
      <c r="C94" s="98">
        <f>'測定データ貼り付け用シート'!C91-'測定データ貼り付け用シート'!X91</f>
        <v>0.637</v>
      </c>
      <c r="D94" s="98">
        <f>'測定データ貼り付け用シート'!D91-(('測定データ貼り付け用シート'!W91-'測定データ貼り付け用シート'!Y91)*0.2+'測定データ貼り付け用シート'!Y91)</f>
        <v>0.5973999999999999</v>
      </c>
      <c r="E94" s="98">
        <f>'測定データ貼り付け用シート'!E91-(('測定データ貼り付け用シート'!W91-'測定データ貼り付け用シート'!Y91)*0.3+'測定データ貼り付け用シート'!Y91)</f>
        <v>0.6376</v>
      </c>
      <c r="F94" s="98">
        <f>'測定データ貼り付け用シート'!F91-(('測定データ貼り付け用シート'!W91-'測定データ貼り付け用シート'!Y91)*0.6+'測定データ貼り付け用シート'!Y91)</f>
        <v>0.7121999999999999</v>
      </c>
      <c r="G94" s="98">
        <f>'測定データ貼り付け用シート'!G91-('測定データ貼り付け用シート'!W91*1)</f>
        <v>0.7750000000000001</v>
      </c>
      <c r="H94" s="98">
        <f>'測定データ貼り付け用シート'!H91-('測定データ貼り付け用シート'!V91*1)</f>
        <v>0.7489999999999999</v>
      </c>
      <c r="I94" s="98">
        <f>'測定データ貼り付け用シート'!I91-(('測定データ貼り付け用シート'!V91-'測定データ貼り付け用シート'!Y91)*0.6+'測定データ貼り付け用シート'!Y91)</f>
        <v>0.7126</v>
      </c>
      <c r="J94" s="98">
        <f>'測定データ貼り付け用シート'!J91-(('測定データ貼り付け用シート'!V91-'測定データ貼り付け用シート'!Y91)*0.3+'測定データ貼り付け用シート'!Y91)</f>
        <v>0.6563</v>
      </c>
      <c r="K94" s="98">
        <f>'測定データ貼り付け用シート'!K91-(('測定データ貼り付け用シート'!V91-'測定データ貼り付け用シート'!Y91)*0.2+'測定データ貼り付け用シート'!Y91)</f>
        <v>0.6252</v>
      </c>
      <c r="L94" s="98">
        <f>'測定データ貼り付け用シート'!L91-'測定データ貼り付け用シート'!X91</f>
        <v>0.6659999999999999</v>
      </c>
      <c r="M94" s="98">
        <f>'測定データ貼り付け用シート'!M91-'測定データ貼り付け用シート'!Y91</f>
        <v>0.51</v>
      </c>
      <c r="N94" s="98">
        <f>'測定データ貼り付け用シート'!N91-'測定データ貼り付け用シート'!Y91</f>
        <v>0.48000000000000004</v>
      </c>
      <c r="O94" s="98">
        <f>'測定データ貼り付け用シート'!O91-'測定データ貼り付け用シート'!X91</f>
        <v>0.653</v>
      </c>
      <c r="P94" s="98">
        <f>'測定データ貼り付け用シート'!P91-(('測定データ貼り付け用シート'!U91-'測定データ貼り付け用シート'!Y91)*0.2+'測定データ貼り付け用シート'!Y91)</f>
        <v>0.6073999999999999</v>
      </c>
      <c r="Q94" s="98">
        <f>'測定データ貼り付け用シート'!Q91-(('測定データ貼り付け用シート'!U91-'測定データ貼り付け用シート'!Y91)*0.3+'測定データ貼り付け用シート'!Y91)</f>
        <v>0.6361000000000001</v>
      </c>
      <c r="R94" s="98">
        <f>'測定データ貼り付け用シート'!R91-(('測定データ貼り付け用シート'!U91-'測定データ貼り付け用シート'!Y91)*0.6+'測定データ貼り付け用シート'!Y91)</f>
        <v>0.6732</v>
      </c>
      <c r="S94" s="98">
        <f>'測定データ貼り付け用シート'!S91-('測定データ貼り付け用シート'!U91*1)</f>
        <v>0.734</v>
      </c>
    </row>
    <row r="95" spans="1:19" ht="15">
      <c r="A95" s="99">
        <v>2550</v>
      </c>
      <c r="B95" s="98">
        <f>'測定データ貼り付け用シート'!B92-'測定データ貼り付け用シート'!Y92</f>
        <v>0.47700000000000004</v>
      </c>
      <c r="C95" s="98">
        <f>'測定データ貼り付け用シート'!C92-'測定データ貼り付け用シート'!X92</f>
        <v>0.6339999999999999</v>
      </c>
      <c r="D95" s="98">
        <f>'測定データ貼り付け用シート'!D92-(('測定データ貼り付け用シート'!W92-'測定データ貼り付け用シート'!Y92)*0.2+'測定データ貼り付け用シート'!Y92)</f>
        <v>0.5933999999999999</v>
      </c>
      <c r="E95" s="98">
        <f>'測定データ貼り付け用シート'!E92-(('測定データ貼り付け用シート'!W92-'測定データ貼り付け用シート'!Y92)*0.3+'測定データ貼り付け用シート'!Y92)</f>
        <v>0.6325999999999999</v>
      </c>
      <c r="F95" s="98">
        <f>'測定データ貼り付け用シート'!F92-(('測定データ貼り付け用シート'!W92-'測定データ貼り付け用シート'!Y92)*0.6+'測定データ貼り付け用シート'!Y92)</f>
        <v>0.7081999999999999</v>
      </c>
      <c r="G95" s="98">
        <f>'測定データ貼り付け用シート'!G92-('測定データ貼り付け用シート'!W92*1)</f>
        <v>0.7710000000000001</v>
      </c>
      <c r="H95" s="98">
        <f>'測定データ貼り付け用シート'!H92-('測定データ貼り付け用シート'!V92*1)</f>
        <v>0.7489999999999999</v>
      </c>
      <c r="I95" s="98">
        <f>'測定データ貼り付け用シート'!I92-(('測定データ貼り付け用シート'!V92-'測定データ貼り付け用シート'!Y92)*0.6+'測定データ貼り付け用シート'!Y92)</f>
        <v>0.7116</v>
      </c>
      <c r="J95" s="98">
        <f>'測定データ貼り付け用シート'!J92-(('測定データ貼り付け用シート'!V92-'測定データ貼り付け用シート'!Y92)*0.3+'測定データ貼り付け用シート'!Y92)</f>
        <v>0.6543</v>
      </c>
      <c r="K95" s="98">
        <f>'測定データ貼り付け用シート'!K92-(('測定データ貼り付け用シート'!V92-'測定データ貼り付け用シート'!Y92)*0.2+'測定データ貼り付け用シート'!Y92)</f>
        <v>0.6222</v>
      </c>
      <c r="L95" s="98">
        <f>'測定データ貼り付け用シート'!L92-'測定データ貼り付け用シート'!X92</f>
        <v>0.663</v>
      </c>
      <c r="M95" s="98">
        <f>'測定データ貼り付け用シート'!M92-'測定データ貼り付け用シート'!Y92</f>
        <v>0.506</v>
      </c>
      <c r="N95" s="98">
        <f>'測定データ貼り付け用シート'!N92-'測定データ貼り付け用シート'!Y92</f>
        <v>0.47700000000000004</v>
      </c>
      <c r="O95" s="98">
        <f>'測定データ貼り付け用シート'!O92-'測定データ貼り付け用シート'!X92</f>
        <v>0.6499999999999999</v>
      </c>
      <c r="P95" s="98">
        <f>'測定データ貼り付け用シート'!P92-(('測定データ貼り付け用シート'!U92-'測定データ貼り付け用シート'!Y92)*0.2+'測定データ貼り付け用シート'!Y92)</f>
        <v>0.6033999999999999</v>
      </c>
      <c r="Q95" s="98">
        <f>'測定データ貼り付け用シート'!Q92-(('測定データ貼り付け用シート'!U92-'測定データ貼り付け用シート'!Y92)*0.3+'測定データ貼り付け用シート'!Y92)</f>
        <v>0.6331</v>
      </c>
      <c r="R95" s="98">
        <f>'測定データ貼り付け用シート'!R92-(('測定データ貼り付け用シート'!U92-'測定データ貼り付け用シート'!Y92)*0.6+'測定データ貼り付け用シート'!Y92)</f>
        <v>0.6702</v>
      </c>
      <c r="S95" s="98">
        <f>'測定データ貼り付け用シート'!S92-('測定データ貼り付け用シート'!U92*1)</f>
        <v>0.732</v>
      </c>
    </row>
    <row r="96" spans="1:19" ht="15">
      <c r="A96" s="99">
        <v>2580</v>
      </c>
      <c r="B96" s="98">
        <f>'測定データ貼り付け用シート'!B93-'測定データ貼り付け用シート'!Y93</f>
        <v>0.47300000000000003</v>
      </c>
      <c r="C96" s="98">
        <f>'測定データ貼り付け用シート'!C93-'測定データ貼り付け用シート'!X93</f>
        <v>0.6319999999999999</v>
      </c>
      <c r="D96" s="98">
        <f>'測定データ貼り付け用シート'!D93-(('測定データ貼り付け用シート'!W93-'測定データ貼り付け用シート'!Y93)*0.2+'測定データ貼り付け用シート'!Y93)</f>
        <v>0.5913999999999999</v>
      </c>
      <c r="E96" s="98">
        <f>'測定データ貼り付け用シート'!E93-(('測定データ貼り付け用シート'!W93-'測定データ貼り付け用シート'!Y93)*0.3+'測定データ貼り付け用シート'!Y93)</f>
        <v>0.6325999999999999</v>
      </c>
      <c r="F96" s="98">
        <f>'測定データ貼り付け用シート'!F93-(('測定データ貼り付け用シート'!W93-'測定データ貼り付け用シート'!Y93)*0.6+'測定データ貼り付け用シート'!Y93)</f>
        <v>0.7072</v>
      </c>
      <c r="G96" s="98">
        <f>'測定データ貼り付け用シート'!G93-('測定データ貼り付け用シート'!W93*1)</f>
        <v>0.7710000000000001</v>
      </c>
      <c r="H96" s="98">
        <f>'測定データ貼り付け用シート'!H93-('測定データ貼り付け用シート'!V93*1)</f>
        <v>0.7479999999999999</v>
      </c>
      <c r="I96" s="98">
        <f>'測定データ貼り付け用シート'!I93-(('測定データ貼り付け用シート'!V93-'測定データ貼り付け用シート'!Y93)*0.6+'測定データ貼り付け用シート'!Y93)</f>
        <v>0.7101999999999999</v>
      </c>
      <c r="J96" s="98">
        <f>'測定データ貼り付け用シート'!J93-(('測定データ貼り付け用シート'!V93-'測定データ貼り付け用シート'!Y93)*0.3+'測定データ貼り付け用シート'!Y93)</f>
        <v>0.6526</v>
      </c>
      <c r="K96" s="98">
        <f>'測定データ貼り付け用シート'!K93-(('測定データ貼り付け用シート'!V93-'測定データ貼り付け用シート'!Y93)*0.2+'測定データ貼り付け用シート'!Y93)</f>
        <v>0.6194</v>
      </c>
      <c r="L96" s="98">
        <f>'測定データ貼り付け用シート'!L93-'測定データ貼り付け用シート'!X93</f>
        <v>0.663</v>
      </c>
      <c r="M96" s="98">
        <f>'測定データ貼り付け用シート'!M93-'測定データ貼り付け用シート'!Y93</f>
        <v>0.503</v>
      </c>
      <c r="N96" s="98">
        <f>'測定データ貼り付け用シート'!N93-'測定データ貼り付け用シート'!Y93</f>
        <v>0.47300000000000003</v>
      </c>
      <c r="O96" s="98">
        <f>'測定データ貼り付け用シート'!O93-'測定データ貼り付け用シート'!X93</f>
        <v>0.649</v>
      </c>
      <c r="P96" s="98">
        <f>'測定データ貼り付け用シート'!P93-(('測定データ貼り付け用シート'!U93-'測定データ貼り付け用シート'!Y93)*0.2+'測定データ貼り付け用シート'!Y93)</f>
        <v>0.6013999999999999</v>
      </c>
      <c r="Q96" s="98">
        <f>'測定データ貼り付け用シート'!Q93-(('測定データ貼り付け用シート'!U93-'測定データ貼り付け用シート'!Y93)*0.3+'測定データ貼り付け用シート'!Y93)</f>
        <v>0.6301000000000001</v>
      </c>
      <c r="R96" s="98">
        <f>'測定データ貼り付け用シート'!R93-(('測定データ貼り付け用シート'!U93-'測定データ貼り付け用シート'!Y93)*0.6+'測定データ貼り付け用シート'!Y93)</f>
        <v>0.6682</v>
      </c>
      <c r="S96" s="98">
        <f>'測定データ貼り付け用シート'!S93-('測定データ貼り付け用シート'!U93*1)</f>
        <v>0.7310000000000001</v>
      </c>
    </row>
    <row r="97" spans="1:19" ht="15">
      <c r="A97" s="99">
        <v>2610</v>
      </c>
      <c r="B97" s="98">
        <f>'測定データ貼り付け用シート'!B94-'測定データ貼り付け用シート'!Y94</f>
        <v>0.46900000000000003</v>
      </c>
      <c r="C97" s="98">
        <f>'測定データ貼り付け用シート'!C94-'測定データ貼り付け用シート'!X94</f>
        <v>0.631</v>
      </c>
      <c r="D97" s="98">
        <f>'測定データ貼り付け用シート'!D94-(('測定データ貼り付け用シート'!W94-'測定データ貼り付け用シート'!Y94)*0.2+'測定データ貼り付け用シート'!Y94)</f>
        <v>0.5896</v>
      </c>
      <c r="E97" s="98">
        <f>'測定データ貼り付け用シート'!E94-(('測定データ貼り付け用シート'!W94-'測定データ貼り付け用シート'!Y94)*0.3+'測定データ貼り付け用シート'!Y94)</f>
        <v>0.6309</v>
      </c>
      <c r="F97" s="98">
        <f>'測定データ貼り付け用シート'!F94-(('測定データ貼り付け用シート'!W94-'測定データ貼り付け用シート'!Y94)*0.6+'測定データ貼り付け用シート'!Y94)</f>
        <v>0.7078</v>
      </c>
      <c r="G97" s="98">
        <f>'測定データ貼り付け用シート'!G94-('測定データ貼り付け用シート'!W94*1)</f>
        <v>0.772</v>
      </c>
      <c r="H97" s="98">
        <f>'測定データ貼り付け用シート'!H94-('測定データ貼り付け用シート'!V94*1)</f>
        <v>0.7479999999999999</v>
      </c>
      <c r="I97" s="98">
        <f>'測定データ貼り付け用シート'!I94-(('測定データ貼り付け用シート'!V94-'測定データ貼り付け用シート'!Y94)*0.6+'測定データ貼り付け用シート'!Y94)</f>
        <v>0.7092</v>
      </c>
      <c r="J97" s="98">
        <f>'測定データ貼り付け用シート'!J94-(('測定データ貼り付け用シート'!V94-'測定データ貼り付け用シート'!Y94)*0.3+'測定データ貼り付け用シート'!Y94)</f>
        <v>0.6496</v>
      </c>
      <c r="K97" s="98">
        <f>'測定データ貼り付け用シート'!K94-(('測定データ貼り付け用シート'!V94-'測定データ貼り付け用シート'!Y94)*0.2+'測定データ貼り付け用シート'!Y94)</f>
        <v>0.6164000000000001</v>
      </c>
      <c r="L97" s="98">
        <f>'測定データ貼り付け用シート'!L94-'測定データ貼り付け用シート'!X94</f>
        <v>0.661</v>
      </c>
      <c r="M97" s="98">
        <f>'測定データ貼り付け用シート'!M94-'測定データ貼り付け用シート'!Y94</f>
        <v>0.49899999999999994</v>
      </c>
      <c r="N97" s="98">
        <f>'測定データ貼り付け用シート'!N94-'測定データ貼り付け用シート'!Y94</f>
        <v>0.46900000000000003</v>
      </c>
      <c r="O97" s="98">
        <f>'測定データ貼り付け用シート'!O94-'測定データ貼り付け用シート'!X94</f>
        <v>0.6459999999999999</v>
      </c>
      <c r="P97" s="98">
        <f>'測定データ貼り付け用シート'!P94-(('測定データ貼り付け用シート'!U94-'測定データ貼り付け用シート'!Y94)*0.2+'測定データ貼り付け用シート'!Y94)</f>
        <v>0.5984</v>
      </c>
      <c r="Q97" s="98">
        <f>'測定データ貼り付け用シート'!Q94-(('測定データ貼り付け用シート'!U94-'測定データ貼り付け用シート'!Y94)*0.3+'測定データ貼り付け用シート'!Y94)</f>
        <v>0.6271</v>
      </c>
      <c r="R97" s="98">
        <f>'測定データ貼り付け用シート'!R94-(('測定データ貼り付け用シート'!U94-'測定データ貼り付け用シート'!Y94)*0.6+'測定データ貼り付け用シート'!Y94)</f>
        <v>0.6652</v>
      </c>
      <c r="S97" s="98">
        <f>'測定データ貼り付け用シート'!S94-('測定データ貼り付け用シート'!U94*1)</f>
        <v>0.728</v>
      </c>
    </row>
    <row r="98" spans="1:19" ht="15">
      <c r="A98" s="99">
        <v>2640</v>
      </c>
      <c r="B98" s="98">
        <f>'測定データ貼り付け用シート'!B95-'測定データ貼り付け用シート'!Y95</f>
        <v>0.466</v>
      </c>
      <c r="C98" s="98">
        <f>'測定データ貼り付け用シート'!C95-'測定データ貼り付け用シート'!X95</f>
        <v>0.6279999999999999</v>
      </c>
      <c r="D98" s="98">
        <f>'測定データ貼り付け用シート'!D95-(('測定データ貼り付け用シート'!W95-'測定データ貼り付け用シート'!Y95)*0.2+'測定データ貼り付け用シート'!Y95)</f>
        <v>0.5856</v>
      </c>
      <c r="E98" s="98">
        <f>'測定データ貼り付け用シート'!E95-(('測定データ貼り付け用シート'!W95-'測定データ貼り付け用シート'!Y95)*0.3+'測定データ貼り付け用シート'!Y95)</f>
        <v>0.6279000000000001</v>
      </c>
      <c r="F98" s="98">
        <f>'測定データ貼り付け用シート'!F95-(('測定データ貼り付け用シート'!W95-'測定データ貼り付け用シート'!Y95)*0.6+'測定データ貼り付け用シート'!Y95)</f>
        <v>0.7048000000000001</v>
      </c>
      <c r="G98" s="98">
        <f>'測定データ貼り付け用シート'!G95-('測定データ貼り付け用シート'!W95*1)</f>
        <v>0.7689999999999999</v>
      </c>
      <c r="H98" s="98">
        <f>'測定データ貼り付け用シート'!H95-('測定データ貼り付け用シート'!V95*1)</f>
        <v>0.7459999999999999</v>
      </c>
      <c r="I98" s="98">
        <f>'測定データ貼り付け用シート'!I95-(('測定データ貼り付け用シート'!V95-'測定データ貼り付け用シート'!Y95)*0.6+'測定データ貼り付け用シート'!Y95)</f>
        <v>0.7072</v>
      </c>
      <c r="J98" s="98">
        <f>'測定データ貼り付け用シート'!J95-(('測定データ貼り付け用シート'!V95-'測定データ貼り付け用シート'!Y95)*0.3+'測定データ貼り付け用シート'!Y95)</f>
        <v>0.6486</v>
      </c>
      <c r="K98" s="98">
        <f>'測定データ貼り付け用シート'!K95-(('測定データ貼り付け用シート'!V95-'測定データ貼り付け用シート'!Y95)*0.2+'測定データ貼り付け用シート'!Y95)</f>
        <v>0.6144000000000001</v>
      </c>
      <c r="L98" s="98">
        <f>'測定データ貼り付け用シート'!L95-'測定データ貼り付け用シート'!X95</f>
        <v>0.659</v>
      </c>
      <c r="M98" s="98">
        <f>'測定データ貼り付け用シート'!M95-'測定データ貼り付け用シート'!Y95</f>
        <v>0.49399999999999994</v>
      </c>
      <c r="N98" s="98">
        <f>'測定データ貼り付け用シート'!N95-'測定データ貼り付け用シート'!Y95</f>
        <v>0.466</v>
      </c>
      <c r="O98" s="98">
        <f>'測定データ貼り付け用シート'!O95-'測定データ貼り付け用シート'!X95</f>
        <v>0.6439999999999999</v>
      </c>
      <c r="P98" s="98">
        <f>'測定データ貼り付け用シート'!P95-(('測定データ貼り付け用シート'!U95-'測定データ貼り付け用シート'!Y95)*0.2+'測定データ貼り付け用シート'!Y95)</f>
        <v>0.5953999999999999</v>
      </c>
      <c r="Q98" s="98">
        <f>'測定データ貼り付け用シート'!Q95-(('測定データ貼り付け用シート'!U95-'測定データ貼り付け用シート'!Y95)*0.3+'測定データ貼り付け用シート'!Y95)</f>
        <v>0.6251</v>
      </c>
      <c r="R98" s="98">
        <f>'測定データ貼り付け用シート'!R95-(('測定データ貼り付け用シート'!U95-'測定データ貼り付け用シート'!Y95)*0.6+'測定データ貼り付け用シート'!Y95)</f>
        <v>0.6642</v>
      </c>
      <c r="S98" s="98">
        <f>'測定データ貼り付け用シート'!S95-('測定データ貼り付け用シート'!U95*1)</f>
        <v>0.7270000000000001</v>
      </c>
    </row>
    <row r="99" spans="1:19" ht="15">
      <c r="A99" s="99">
        <v>2670</v>
      </c>
      <c r="B99" s="98">
        <f>'測定データ貼り付け用シート'!B96-'測定データ貼り付け用シート'!Y96</f>
        <v>0.462</v>
      </c>
      <c r="C99" s="98">
        <f>'測定データ貼り付け用シート'!C96-'測定データ貼り付け用シート'!X96</f>
        <v>0.627</v>
      </c>
      <c r="D99" s="98">
        <f>'測定データ貼り付け用シート'!D96-(('測定データ貼り付け用シート'!W96-'測定データ貼り付け用シート'!Y96)*0.2+'測定データ貼り付け用シート'!Y96)</f>
        <v>0.5836</v>
      </c>
      <c r="E99" s="98">
        <f>'測定データ貼り付け用シート'!E96-(('測定データ貼り付け用シート'!W96-'測定データ貼り付け用シート'!Y96)*0.3+'測定データ貼り付け用シート'!Y96)</f>
        <v>0.6269</v>
      </c>
      <c r="F99" s="98">
        <f>'測定データ貼り付け用シート'!F96-(('測定データ貼り付け用シート'!W96-'測定データ貼り付け用シート'!Y96)*0.6+'測定データ貼り付け用シート'!Y96)</f>
        <v>0.7048000000000001</v>
      </c>
      <c r="G99" s="98">
        <f>'測定データ貼り付け用シート'!G96-('測定データ貼り付け用シート'!W96*1)</f>
        <v>0.77</v>
      </c>
      <c r="H99" s="98">
        <f>'測定データ貼り付け用シート'!H96-('測定データ貼り付け用シート'!V96*1)</f>
        <v>0.7439999999999999</v>
      </c>
      <c r="I99" s="98">
        <f>'測定データ貼り付け用シート'!I96-(('測定データ貼り付け用シート'!V96-'測定データ貼り付け用シート'!Y96)*0.6+'測定データ貼り付け用シート'!Y96)</f>
        <v>0.7052</v>
      </c>
      <c r="J99" s="98">
        <f>'測定データ貼り付け用シート'!J96-(('測定データ貼り付け用シート'!V96-'測定データ貼り付け用シート'!Y96)*0.3+'測定データ貼り付け用シート'!Y96)</f>
        <v>0.6456</v>
      </c>
      <c r="K99" s="98">
        <f>'測定データ貼り付け用シート'!K96-(('測定データ貼り付け用シート'!V96-'測定データ貼り付け用シート'!Y96)*0.2+'測定データ貼り付け用シート'!Y96)</f>
        <v>0.6124</v>
      </c>
      <c r="L99" s="98">
        <f>'測定データ貼り付け用シート'!L96-'測定データ貼り付け用シート'!X96</f>
        <v>0.6559999999999999</v>
      </c>
      <c r="M99" s="98">
        <f>'測定データ貼り付け用シート'!M96-'測定データ貼り付け用シート'!Y96</f>
        <v>0.48999999999999994</v>
      </c>
      <c r="N99" s="98">
        <f>'測定データ貼り付け用シート'!N96-'測定データ貼り付け用シート'!Y96</f>
        <v>0.462</v>
      </c>
      <c r="O99" s="98">
        <f>'測定データ貼り付け用シート'!O96-'測定データ貼り付け用シート'!X96</f>
        <v>0.643</v>
      </c>
      <c r="P99" s="98">
        <f>'測定データ貼り付け用シート'!P96-(('測定データ貼り付け用シート'!U96-'測定データ貼り付け用シート'!Y96)*0.2+'測定データ貼り付け用シート'!Y96)</f>
        <v>0.5933999999999999</v>
      </c>
      <c r="Q99" s="98">
        <f>'測定データ貼り付け用シート'!Q96-(('測定データ貼り付け用シート'!U96-'測定データ貼り付け用シート'!Y96)*0.3+'測定データ貼り付け用シート'!Y96)</f>
        <v>0.6231</v>
      </c>
      <c r="R99" s="98">
        <f>'測定データ貼り付け用シート'!R96-(('測定データ貼り付け用シート'!U96-'測定データ貼り付け用シート'!Y96)*0.6+'測定データ貼り付け用シート'!Y96)</f>
        <v>0.6632</v>
      </c>
      <c r="S99" s="98">
        <f>'測定データ貼り付け用シート'!S96-('測定データ貼り付け用シート'!U96*1)</f>
        <v>0.728</v>
      </c>
    </row>
    <row r="100" spans="1:19" ht="15">
      <c r="A100" s="99">
        <v>2700</v>
      </c>
      <c r="B100" s="98">
        <f>'測定データ貼り付け用シート'!B97-'測定データ貼り付け用シート'!Y97</f>
        <v>0.458</v>
      </c>
      <c r="C100" s="98">
        <f>'測定データ貼り付け用シート'!C97-'測定データ貼り付け用シート'!X97</f>
        <v>0.6239999999999999</v>
      </c>
      <c r="D100" s="98">
        <f>'測定データ貼り付け用シート'!D97-(('測定データ貼り付け用シート'!W97-'測定データ貼り付け用シート'!Y97)*0.2+'測定データ貼り付け用シート'!Y97)</f>
        <v>0.5793999999999999</v>
      </c>
      <c r="E100" s="98">
        <f>'測定データ貼り付け用シート'!E97-(('測定データ貼り付け用シート'!W97-'測定データ貼り付け用シート'!Y97)*0.3+'測定データ貼り付け用シート'!Y97)</f>
        <v>0.6216</v>
      </c>
      <c r="F100" s="98">
        <f>'測定データ貼り付け用シート'!F97-(('測定データ貼り付け用シート'!W97-'測定データ貼り付け用シート'!Y97)*0.6+'測定データ貼り付け用シート'!Y97)</f>
        <v>0.7001999999999999</v>
      </c>
      <c r="G100" s="98">
        <f>'測定データ貼り付け用シート'!G97-('測定データ貼り付け用シート'!W97*1)</f>
        <v>0.764</v>
      </c>
      <c r="H100" s="98">
        <f>'測定データ貼り付け用シート'!H97-('測定データ貼り付け用シート'!V97*1)</f>
        <v>0.7439999999999999</v>
      </c>
      <c r="I100" s="98">
        <f>'測定データ貼り付け用シート'!I97-(('測定データ貼り付け用シート'!V97-'測定データ貼り付け用シート'!Y97)*0.6+'測定データ貼り付け用シート'!Y97)</f>
        <v>0.7032</v>
      </c>
      <c r="J100" s="98">
        <f>'測定データ貼り付け用シート'!J97-(('測定データ貼り付け用シート'!V97-'測定データ貼り付け用シート'!Y97)*0.3+'測定データ貼り付け用シート'!Y97)</f>
        <v>0.6436000000000001</v>
      </c>
      <c r="K100" s="98">
        <f>'測定データ貼り付け用シート'!K97-(('測定データ貼り付け用シート'!V97-'測定データ貼り付け用シート'!Y97)*0.2+'測定データ貼り付け用シート'!Y97)</f>
        <v>0.6104</v>
      </c>
      <c r="L100" s="98">
        <f>'測定データ貼り付け用シート'!L97-'測定データ貼り付け用シート'!X97</f>
        <v>0.6539999999999999</v>
      </c>
      <c r="M100" s="98">
        <f>'測定データ貼り付け用シート'!M97-'測定データ貼り付け用シート'!Y97</f>
        <v>0.48699999999999993</v>
      </c>
      <c r="N100" s="98">
        <f>'測定データ貼り付け用シート'!N97-'測定データ貼り付け用シート'!Y97</f>
        <v>0.458</v>
      </c>
      <c r="O100" s="98">
        <f>'測定データ貼り付け用シート'!O97-'測定データ貼り付け用シート'!X97</f>
        <v>0.6399999999999999</v>
      </c>
      <c r="P100" s="98">
        <f>'測定データ貼り付け用シート'!P97-(('測定データ貼り付け用シート'!U97-'測定データ貼り付け用シート'!Y97)*0.2+'測定データ貼り付け用シート'!Y97)</f>
        <v>0.5893999999999999</v>
      </c>
      <c r="Q100" s="98">
        <f>'測定データ貼り付け用シート'!Q97-(('測定データ貼り付け用シート'!U97-'測定データ貼り付け用シート'!Y97)*0.3+'測定データ貼り付け用シート'!Y97)</f>
        <v>0.6211</v>
      </c>
      <c r="R100" s="98">
        <f>'測定データ貼り付け用シート'!R97-(('測定データ貼り付け用シート'!U97-'測定データ貼り付け用シート'!Y97)*0.6+'測定データ貼り付け用シート'!Y97)</f>
        <v>0.6602</v>
      </c>
      <c r="S100" s="98">
        <f>'測定データ貼り付け用シート'!S97-('測定データ貼り付け用シート'!U97*1)</f>
        <v>0.7250000000000001</v>
      </c>
    </row>
    <row r="101" spans="1:19" ht="15">
      <c r="A101" s="99">
        <v>2730</v>
      </c>
      <c r="B101" s="98">
        <f>'測定データ貼り付け用シート'!B98-'測定データ貼り付け用シート'!Y98</f>
        <v>0.455</v>
      </c>
      <c r="C101" s="98">
        <f>'測定データ貼り付け用シート'!C98-'測定データ貼り付け用シート'!X98</f>
        <v>0.623</v>
      </c>
      <c r="D101" s="98">
        <f>'測定データ貼り付け用シート'!D98-(('測定データ貼り付け用シート'!W98-'測定データ貼り付け用シート'!Y98)*0.2+'測定データ貼り付け用シート'!Y98)</f>
        <v>0.5786</v>
      </c>
      <c r="E101" s="98">
        <f>'測定データ貼り付け用シート'!E98-(('測定データ貼り付け用シート'!W98-'測定データ貼り付け用シート'!Y98)*0.3+'測定データ貼り付け用シート'!Y98)</f>
        <v>0.6209</v>
      </c>
      <c r="F101" s="98">
        <f>'測定データ貼り付け用シート'!F98-(('測定データ貼り付け用シート'!W98-'測定データ貼り付け用シート'!Y98)*0.6+'測定データ貼り付け用シート'!Y98)</f>
        <v>0.7008000000000001</v>
      </c>
      <c r="G101" s="98">
        <f>'測定データ貼り付け用シート'!G98-('測定データ貼り付け用シート'!W98*1)</f>
        <v>0.766</v>
      </c>
      <c r="H101" s="98">
        <f>'測定データ貼り付け用シート'!H98-('測定データ貼り付け用シート'!V98*1)</f>
        <v>0.7419999999999999</v>
      </c>
      <c r="I101" s="98">
        <f>'測定データ貼り付け用シート'!I98-(('測定データ貼り付け用シート'!V98-'測定データ貼り付け用シート'!Y98)*0.6+'測定データ貼り付け用シート'!Y98)</f>
        <v>0.7021999999999999</v>
      </c>
      <c r="J101" s="98">
        <f>'測定データ貼り付け用シート'!J98-(('測定データ貼り付け用シート'!V98-'測定データ貼り付け用シート'!Y98)*0.3+'測定データ貼り付け用シート'!Y98)</f>
        <v>0.6406000000000001</v>
      </c>
      <c r="K101" s="98">
        <f>'測定データ貼り付け用シート'!K98-(('測定データ貼り付け用シート'!V98-'測定データ貼り付け用シート'!Y98)*0.2+'測定データ貼り付け用シート'!Y98)</f>
        <v>0.6073999999999999</v>
      </c>
      <c r="L101" s="98">
        <f>'測定データ貼り付け用シート'!L98-'測定データ貼り付け用シート'!X98</f>
        <v>0.651</v>
      </c>
      <c r="M101" s="98">
        <f>'測定データ貼り付け用シート'!M98-'測定データ貼り付け用シート'!Y98</f>
        <v>0.48400000000000004</v>
      </c>
      <c r="N101" s="98">
        <f>'測定データ貼り付け用シート'!N98-'測定データ貼り付け用シート'!Y98</f>
        <v>0.454</v>
      </c>
      <c r="O101" s="98">
        <f>'測定データ貼り付け用シート'!O98-'測定データ貼り付け用シート'!X98</f>
        <v>0.639</v>
      </c>
      <c r="P101" s="98">
        <f>'測定データ貼り付け用シート'!P98-(('測定データ貼り付け用シート'!U98-'測定データ貼り付け用シート'!Y98)*0.2+'測定データ貼り付け用シート'!Y98)</f>
        <v>0.5864</v>
      </c>
      <c r="Q101" s="98">
        <f>'測定データ貼り付け用シート'!Q98-(('測定データ貼り付け用シート'!U98-'測定データ貼り付け用シート'!Y98)*0.3+'測定データ貼り付け用シート'!Y98)</f>
        <v>0.6171</v>
      </c>
      <c r="R101" s="98">
        <f>'測定データ貼り付け用シート'!R98-(('測定データ貼り付け用シート'!U98-'測定データ貼り付け用シート'!Y98)*0.6+'測定データ貼り付け用シート'!Y98)</f>
        <v>0.6592</v>
      </c>
      <c r="S101" s="98">
        <f>'測定データ貼り付け用シート'!S98-('測定データ貼り付け用シート'!U98*1)</f>
        <v>0.724</v>
      </c>
    </row>
    <row r="102" spans="1:19" ht="15">
      <c r="A102" s="99">
        <v>2760</v>
      </c>
      <c r="B102" s="98">
        <f>'測定データ貼り付け用シート'!B99-'測定データ貼り付け用シート'!Y99</f>
        <v>0.45</v>
      </c>
      <c r="C102" s="98">
        <f>'測定データ貼り付け用シート'!C99-'測定データ貼り付け用シート'!X99</f>
        <v>0.621</v>
      </c>
      <c r="D102" s="98">
        <f>'測定データ貼り付け用シート'!D99-(('測定データ貼り付け用シート'!W99-'測定データ貼り付け用シート'!Y99)*0.2+'測定データ貼り付け用シート'!Y99)</f>
        <v>0.5766</v>
      </c>
      <c r="E102" s="98">
        <f>'測定データ貼り付け用シート'!E99-(('測定データ貼り付け用シート'!W99-'測定データ貼り付け用シート'!Y99)*0.3+'測定データ貼り付け用シート'!Y99)</f>
        <v>0.6219000000000001</v>
      </c>
      <c r="F102" s="98">
        <f>'測定データ貼り付け用シート'!F99-(('測定データ貼り付け用シート'!W99-'測定データ貼り付け用シート'!Y99)*0.6+'測定データ貼り付け用シート'!Y99)</f>
        <v>0.7008000000000001</v>
      </c>
      <c r="G102" s="98">
        <f>'測定データ貼り付け用シート'!G99-('測定データ貼り付け用シート'!W99*1)</f>
        <v>0.7649999999999999</v>
      </c>
      <c r="H102" s="98">
        <f>'測定データ貼り付け用シート'!H99-('測定データ貼り付け用シート'!V99*1)</f>
        <v>0.7400000000000001</v>
      </c>
      <c r="I102" s="98">
        <f>'測定データ貼り付け用シート'!I99-(('測定データ貼り付け用シート'!V99-'測定データ貼り付け用シート'!Y99)*0.6+'測定データ貼り付け用シート'!Y99)</f>
        <v>0.7001999999999999</v>
      </c>
      <c r="J102" s="98">
        <f>'測定データ貼り付け用シート'!J99-(('測定データ貼り付け用シート'!V99-'測定データ貼り付け用シート'!Y99)*0.3+'測定データ貼り付け用シート'!Y99)</f>
        <v>0.6386000000000001</v>
      </c>
      <c r="K102" s="98">
        <f>'測定データ貼り付け用シート'!K99-(('測定データ貼り付け用シート'!V99-'測定データ貼り付け用シート'!Y99)*0.2+'測定データ貼り付け用シート'!Y99)</f>
        <v>0.6044</v>
      </c>
      <c r="L102" s="98">
        <f>'測定データ貼り付け用シート'!L99-'測定データ貼り付け用シート'!X99</f>
        <v>0.6499999999999999</v>
      </c>
      <c r="M102" s="98">
        <f>'測定データ貼り付け用シート'!M99-'測定データ貼り付け用シート'!Y99</f>
        <v>0.47900000000000004</v>
      </c>
      <c r="N102" s="98">
        <f>'測定データ貼り付け用シート'!N99-'測定データ貼り付け用シート'!Y99</f>
        <v>0.45</v>
      </c>
      <c r="O102" s="98">
        <f>'測定データ貼り付け用シート'!O99-'測定データ貼り付け用シート'!X99</f>
        <v>0.637</v>
      </c>
      <c r="P102" s="98">
        <f>'測定データ貼り付け用シート'!P99-(('測定データ貼り付け用シート'!U99-'測定データ貼り付け用シート'!Y99)*0.2+'測定データ貼り付け用シート'!Y99)</f>
        <v>0.5844</v>
      </c>
      <c r="Q102" s="98">
        <f>'測定データ貼り付け用シート'!Q99-(('測定データ貼り付け用シート'!U99-'測定データ貼り付け用シート'!Y99)*0.3+'測定データ貼り付け用シート'!Y99)</f>
        <v>0.6151</v>
      </c>
      <c r="R102" s="98">
        <f>'測定データ貼り付け用シート'!R99-(('測定データ貼り付け用シート'!U99-'測定データ貼り付け用シート'!Y99)*0.6+'測定データ貼り付け用シート'!Y99)</f>
        <v>0.6582</v>
      </c>
      <c r="S102" s="98">
        <f>'測定データ貼り付け用シート'!S99-('測定データ貼り付け用シート'!U99*1)</f>
        <v>0.7230000000000001</v>
      </c>
    </row>
    <row r="103" spans="1:19" ht="15">
      <c r="A103" s="99">
        <v>2790</v>
      </c>
      <c r="B103" s="98">
        <f>'測定データ貼り付け用シート'!B100-'測定データ貼り付け用シート'!Y100</f>
        <v>0.447</v>
      </c>
      <c r="C103" s="98">
        <f>'測定データ貼り付け用シート'!C100-'測定データ貼り付け用シート'!X100</f>
        <v>0.617</v>
      </c>
      <c r="D103" s="98">
        <f>'測定データ貼り付け用シート'!D100-(('測定データ貼り付け用シート'!W100-'測定データ貼り付け用シート'!Y100)*0.2+'測定データ貼り付け用シート'!Y100)</f>
        <v>0.5724</v>
      </c>
      <c r="E103" s="98">
        <f>'測定データ貼り付け用シート'!E100-(('測定データ貼り付け用シート'!W100-'測定データ貼り付け用シート'!Y100)*0.3+'測定データ貼り付け用シート'!Y100)</f>
        <v>0.6156</v>
      </c>
      <c r="F103" s="98">
        <f>'測定データ貼り付け用シート'!F100-(('測定データ貼り付け用シート'!W100-'測定データ貼り付け用シート'!Y100)*0.6+'測定データ貼り付け用シート'!Y100)</f>
        <v>0.6961999999999999</v>
      </c>
      <c r="G103" s="98">
        <f>'測定データ貼り付け用シート'!G100-('測定データ貼り付け用シート'!W100*1)</f>
        <v>0.7610000000000001</v>
      </c>
      <c r="H103" s="98">
        <f>'測定データ貼り付け用シート'!H100-('測定データ貼り付け用シート'!V100*1)</f>
        <v>0.7400000000000001</v>
      </c>
      <c r="I103" s="98">
        <f>'測定データ貼り付け用シート'!I100-(('測定データ貼り付け用シート'!V100-'測定データ貼り付け用シート'!Y100)*0.6+'測定データ貼り付け用シート'!Y100)</f>
        <v>0.6981999999999999</v>
      </c>
      <c r="J103" s="98">
        <f>'測定データ貼り付け用シート'!J100-(('測定データ貼り付け用シート'!V100-'測定データ貼り付け用シート'!Y100)*0.3+'測定データ貼り付け用シート'!Y100)</f>
        <v>0.6366</v>
      </c>
      <c r="K103" s="98">
        <f>'測定データ貼り付け用シート'!K100-(('測定データ貼り付け用シート'!V100-'測定データ貼り付け用シート'!Y100)*0.2+'測定データ貼り付け用シート'!Y100)</f>
        <v>0.6013999999999999</v>
      </c>
      <c r="L103" s="98">
        <f>'測定データ貼り付け用シート'!L100-'測定データ貼り付け用シート'!X100</f>
        <v>0.6459999999999999</v>
      </c>
      <c r="M103" s="98">
        <f>'測定データ貼り付け用シート'!M100-'測定データ貼り付け用シート'!Y100</f>
        <v>0.47600000000000003</v>
      </c>
      <c r="N103" s="98">
        <f>'測定データ貼り付け用シート'!N100-'測定データ貼り付け用シート'!Y100</f>
        <v>0.447</v>
      </c>
      <c r="O103" s="98">
        <f>'測定データ貼り付け用シート'!O100-'測定データ貼り付け用シート'!X100</f>
        <v>0.633</v>
      </c>
      <c r="P103" s="98">
        <f>'測定データ貼り付け用シート'!P100-(('測定データ貼り付け用シート'!U100-'測定データ貼り付け用シート'!Y100)*0.2+'測定データ貼り付け用シート'!Y100)</f>
        <v>0.5804</v>
      </c>
      <c r="Q103" s="98">
        <f>'測定データ貼り付け用シート'!Q100-(('測定データ貼り付け用シート'!U100-'測定データ貼り付け用シート'!Y100)*0.3+'測定データ貼り付け用シート'!Y100)</f>
        <v>0.6131</v>
      </c>
      <c r="R103" s="98">
        <f>'測定データ貼り付け用シート'!R100-(('測定データ貼り付け用シート'!U100-'測定データ貼り付け用シート'!Y100)*0.6+'測定データ貼り付け用シート'!Y100)</f>
        <v>0.6552</v>
      </c>
      <c r="S103" s="98">
        <f>'測定データ貼り付け用シート'!S100-('測定データ貼り付け用シート'!U100*1)</f>
        <v>0.72</v>
      </c>
    </row>
    <row r="104" spans="1:19" ht="15">
      <c r="A104" s="99">
        <v>2820</v>
      </c>
      <c r="B104" s="98">
        <f>'測定データ貼り付け用シート'!B101-'測定データ貼り付け用シート'!Y101</f>
        <v>0.443</v>
      </c>
      <c r="C104" s="98">
        <f>'測定データ貼り付け用シート'!C101-'測定データ貼り付け用シート'!X101</f>
        <v>0.617</v>
      </c>
      <c r="D104" s="98">
        <f>'測定データ貼り付け用シート'!D101-(('測定データ貼り付け用シート'!W101-'測定データ貼り付け用シート'!Y101)*0.2+'測定データ貼り付け用シート'!Y101)</f>
        <v>0.5706</v>
      </c>
      <c r="E104" s="98">
        <f>'測定データ貼り付け用シート'!E101-(('測定データ貼り付け用シート'!W101-'測定データ貼り付け用シート'!Y101)*0.3+'測定データ貼り付け用シート'!Y101)</f>
        <v>0.6149</v>
      </c>
      <c r="F104" s="98">
        <f>'測定データ貼り付け用シート'!F101-(('測定データ貼り付け用シート'!W101-'測定データ貼り付け用シート'!Y101)*0.6+'測定データ貼り付け用シート'!Y101)</f>
        <v>0.6958</v>
      </c>
      <c r="G104" s="98">
        <f>'測定データ貼り付け用シート'!G101-('測定データ貼り付け用シート'!W101*1)</f>
        <v>0.7629999999999999</v>
      </c>
      <c r="H104" s="98">
        <f>'測定データ貼り付け用シート'!H101-('測定データ貼り付け用シート'!V101*1)</f>
        <v>0.7380000000000001</v>
      </c>
      <c r="I104" s="98">
        <f>'測定データ貼り付け用シート'!I101-(('測定データ貼り付け用シート'!V101-'測定データ貼り付け用シート'!Y101)*0.6+'測定データ貼り付け用シート'!Y101)</f>
        <v>0.6972</v>
      </c>
      <c r="J104" s="98">
        <f>'測定データ貼り付け用シート'!J101-(('測定データ貼り付け用シート'!V101-'測定データ貼り付け用シート'!Y101)*0.3+'測定データ貼り付け用シート'!Y101)</f>
        <v>0.6346</v>
      </c>
      <c r="K104" s="98">
        <f>'測定データ貼り付け用シート'!K101-(('測定データ貼り付け用シート'!V101-'測定データ貼り付け用シート'!Y101)*0.2+'測定データ貼り付け用シート'!Y101)</f>
        <v>0.5984</v>
      </c>
      <c r="L104" s="98">
        <f>'測定データ貼り付け用シート'!L101-'測定データ貼り付け用シート'!X101</f>
        <v>0.6439999999999999</v>
      </c>
      <c r="M104" s="98">
        <f>'測定データ貼り付け用シート'!M101-'測定データ貼り付け用シート'!Y101</f>
        <v>0.47200000000000003</v>
      </c>
      <c r="N104" s="98">
        <f>'測定データ貼り付け用シート'!N101-'測定データ貼り付け用シート'!Y101</f>
        <v>0.444</v>
      </c>
      <c r="O104" s="98">
        <f>'測定データ貼り付け用シート'!O101-'測定データ貼り付け用シート'!X101</f>
        <v>0.633</v>
      </c>
      <c r="P104" s="98">
        <f>'測定データ貼り付け用シート'!P101-(('測定データ貼り付け用シート'!U101-'測定データ貼り付け用シート'!Y101)*0.2+'測定データ貼り付け用シート'!Y101)</f>
        <v>0.5784</v>
      </c>
      <c r="Q104" s="98">
        <f>'測定データ貼り付け用シート'!Q101-(('測定データ貼り付け用シート'!U101-'測定データ貼り付け用シート'!Y101)*0.3+'測定データ貼り付け用シート'!Y101)</f>
        <v>0.6101000000000001</v>
      </c>
      <c r="R104" s="98">
        <f>'測定データ貼り付け用シート'!R101-(('測定データ貼り付け用シート'!U101-'測定データ貼り付け用シート'!Y101)*0.6+'測定データ貼り付け用シート'!Y101)</f>
        <v>0.6542</v>
      </c>
      <c r="S104" s="98">
        <f>'測定データ貼り付け用シート'!S101-('測定データ貼り付け用シート'!U101*1)</f>
        <v>0.72</v>
      </c>
    </row>
    <row r="105" spans="1:19" ht="15">
      <c r="A105" s="99">
        <v>2850</v>
      </c>
      <c r="B105" s="98">
        <f>'測定データ貼り付け用シート'!B102-'測定データ貼り付け用シート'!Y102</f>
        <v>0.439</v>
      </c>
      <c r="C105" s="98">
        <f>'測定データ貼り付け用シート'!C102-'測定データ貼り付け用シート'!X102</f>
        <v>0.6160000000000001</v>
      </c>
      <c r="D105" s="98">
        <f>'測定データ貼り付け用シート'!D102-(('測定データ貼り付け用シート'!W102-'測定データ貼り付け用シート'!Y102)*0.2+'測定データ貼り付け用シート'!Y102)</f>
        <v>0.5686</v>
      </c>
      <c r="E105" s="98">
        <f>'測定データ貼り付け用シート'!E102-(('測定データ貼り付け用シート'!W102-'測定データ貼り付け用シート'!Y102)*0.3+'測定データ貼り付け用シート'!Y102)</f>
        <v>0.6139000000000001</v>
      </c>
      <c r="F105" s="98">
        <f>'測定データ貼り付け用シート'!F102-(('測定データ貼り付け用シート'!W102-'測定データ貼り付け用シート'!Y102)*0.6+'測定データ貼り付け用シート'!Y102)</f>
        <v>0.6958</v>
      </c>
      <c r="G105" s="98">
        <f>'測定データ貼り付け用シート'!G102-('測定データ貼り付け用シート'!W102*1)</f>
        <v>0.762</v>
      </c>
      <c r="H105" s="98">
        <f>'測定データ貼り付け用シート'!H102-('測定データ貼り付け用シート'!V102*1)</f>
        <v>0.7360000000000001</v>
      </c>
      <c r="I105" s="98">
        <f>'測定データ貼り付け用シート'!I102-(('測定データ貼り付け用シート'!V102-'測定データ貼り付け用シート'!Y102)*0.6+'測定データ貼り付け用シート'!Y102)</f>
        <v>0.6941999999999999</v>
      </c>
      <c r="J105" s="98">
        <f>'測定データ貼り付け用シート'!J102-(('測定データ貼り付け用シート'!V102-'測定データ貼り付け用シート'!Y102)*0.3+'測定データ貼り付け用シート'!Y102)</f>
        <v>0.6326</v>
      </c>
      <c r="K105" s="98">
        <f>'測定データ貼り付け用シート'!K102-(('測定データ貼り付け用シート'!V102-'測定データ貼り付け用シート'!Y102)*0.2+'測定データ貼り付け用シート'!Y102)</f>
        <v>0.5964</v>
      </c>
      <c r="L105" s="98">
        <f>'測定データ貼り付け用シート'!L102-'測定データ貼り付け用シート'!X102</f>
        <v>0.641</v>
      </c>
      <c r="M105" s="98">
        <f>'測定データ貼り付け用シート'!M102-'測定データ貼り付け用シート'!Y102</f>
        <v>0.468</v>
      </c>
      <c r="N105" s="98">
        <f>'測定データ貼り付け用シート'!N102-'測定データ貼り付け用シート'!Y102</f>
        <v>0.44</v>
      </c>
      <c r="O105" s="98">
        <f>'測定データ貼り付け用シート'!O102-'測定データ貼り付け用シート'!X102</f>
        <v>0.6319999999999999</v>
      </c>
      <c r="P105" s="98">
        <f>'測定データ貼り付け用シート'!P102-(('測定データ貼り付け用シート'!U102-'測定データ貼り付け用シート'!Y102)*0.2+'測定データ貼り付け用シート'!Y102)</f>
        <v>0.5753999999999999</v>
      </c>
      <c r="Q105" s="98">
        <f>'測定データ貼り付け用シート'!Q102-(('測定データ貼り付け用シート'!U102-'測定データ貼り付け用シート'!Y102)*0.3+'測定データ貼り付け用シート'!Y102)</f>
        <v>0.6081000000000001</v>
      </c>
      <c r="R105" s="98">
        <f>'測定データ貼り付け用シート'!R102-(('測定データ貼り付け用シート'!U102-'測定データ貼り付け用シート'!Y102)*0.6+'測定データ貼り付け用シート'!Y102)</f>
        <v>0.6532</v>
      </c>
      <c r="S105" s="98">
        <f>'測定データ貼り付け用シート'!S102-('測定データ貼り付け用シート'!U102*1)</f>
        <v>0.718</v>
      </c>
    </row>
    <row r="106" spans="1:19" ht="15">
      <c r="A106" s="99">
        <v>2880</v>
      </c>
      <c r="B106" s="98">
        <f>'測定データ貼り付け用シート'!B103-'測定データ貼り付け用シート'!Y103</f>
        <v>0.436</v>
      </c>
      <c r="C106" s="98">
        <f>'測定データ貼り付け用シート'!C103-'測定データ貼り付け用シート'!X103</f>
        <v>0.613</v>
      </c>
      <c r="D106" s="98">
        <f>'測定データ貼り付け用シート'!D103-(('測定データ貼り付け用シート'!W103-'測定データ貼り付け用シート'!Y103)*0.2+'測定データ貼り付け用シート'!Y103)</f>
        <v>0.5646</v>
      </c>
      <c r="E106" s="98">
        <f>'測定データ貼り付け用シート'!E103-(('測定データ貼り付け用シート'!W103-'測定データ貼り付け用シート'!Y103)*0.3+'測定データ貼り付け用シート'!Y103)</f>
        <v>0.6099000000000001</v>
      </c>
      <c r="F106" s="98">
        <f>'測定データ貼り付け用シート'!F103-(('測定データ貼り付け用シート'!W103-'測定データ貼り付け用シート'!Y103)*0.6+'測定データ貼り付け用シート'!Y103)</f>
        <v>0.6918</v>
      </c>
      <c r="G106" s="98">
        <f>'測定データ貼り付け用シート'!G103-('測定データ貼り付け用シート'!W103*1)</f>
        <v>0.76</v>
      </c>
      <c r="H106" s="98">
        <f>'測定データ貼り付け用シート'!H103-('測定データ貼り付け用シート'!V103*1)</f>
        <v>0.735</v>
      </c>
      <c r="I106" s="98">
        <f>'測定データ貼り付け用シート'!I103-(('測定データ貼り付け用シート'!V103-'測定データ貼り付け用シート'!Y103)*0.6+'測定データ貼り付け用シート'!Y103)</f>
        <v>0.6941999999999999</v>
      </c>
      <c r="J106" s="98">
        <f>'測定データ貼り付け用シート'!J103-(('測定データ貼り付け用シート'!V103-'測定データ貼り付け用シート'!Y103)*0.3+'測定データ貼り付け用シート'!Y103)</f>
        <v>0.6296</v>
      </c>
      <c r="K106" s="98">
        <f>'測定データ貼り付け用シート'!K103-(('測定データ貼り付け用シート'!V103-'測定データ貼り付け用シート'!Y103)*0.2+'測定データ貼り付け用シート'!Y103)</f>
        <v>0.5933999999999999</v>
      </c>
      <c r="L106" s="98">
        <f>'測定データ貼り付け用シート'!L103-'測定データ貼り付け用シート'!X103</f>
        <v>0.641</v>
      </c>
      <c r="M106" s="98">
        <f>'測定データ貼り付け用シート'!M103-'測定データ貼り付け用シート'!Y103</f>
        <v>0.464</v>
      </c>
      <c r="N106" s="98">
        <f>'測定データ貼り付け用シート'!N103-'測定データ貼り付け用シート'!Y103</f>
        <v>0.436</v>
      </c>
      <c r="O106" s="98">
        <f>'測定データ貼り付け用シート'!O103-'測定データ貼り付け用シート'!X103</f>
        <v>0.629</v>
      </c>
      <c r="P106" s="98">
        <f>'測定データ貼り付け用シート'!P103-(('測定データ貼り付け用シート'!U103-'測定データ貼り付け用シート'!Y103)*0.2+'測定データ貼り付け用シート'!Y103)</f>
        <v>0.5713999999999999</v>
      </c>
      <c r="Q106" s="98">
        <f>'測定データ貼り付け用シート'!Q103-(('測定データ貼り付け用シート'!U103-'測定データ貼り付け用シート'!Y103)*0.3+'測定データ貼り付け用シート'!Y103)</f>
        <v>0.6051</v>
      </c>
      <c r="R106" s="98">
        <f>'測定データ貼り付け用シート'!R103-(('測定データ貼り付け用シート'!U103-'測定データ貼り付け用シート'!Y103)*0.6+'測定データ貼り付け用シート'!Y103)</f>
        <v>0.6502</v>
      </c>
      <c r="S106" s="98">
        <f>'測定データ貼り付け用シート'!S103-('測定データ貼り付け用シート'!U103*1)</f>
        <v>0.716</v>
      </c>
    </row>
    <row r="107" spans="1:19" ht="15">
      <c r="A107" s="99">
        <v>2910</v>
      </c>
      <c r="B107" s="98">
        <f>'測定データ貼り付け用シート'!B104-'測定データ貼り付け用シート'!Y104</f>
        <v>0.432</v>
      </c>
      <c r="C107" s="98">
        <f>'測定データ貼り付け用シート'!C104-'測定データ貼り付け用シート'!X104</f>
        <v>0.611</v>
      </c>
      <c r="D107" s="98">
        <f>'測定データ貼り付け用シート'!D104-(('測定データ貼り付け用シート'!W104-'測定データ貼り付け用シート'!Y104)*0.2+'測定データ貼り付け用シート'!Y104)</f>
        <v>0.5636</v>
      </c>
      <c r="E107" s="98">
        <f>'測定データ貼り付け用シート'!E104-(('測定データ貼り付け用シート'!W104-'測定データ貼り付け用シート'!Y104)*0.3+'測定データ貼り付け用シート'!Y104)</f>
        <v>0.6089</v>
      </c>
      <c r="F107" s="98">
        <f>'測定データ貼り付け用シート'!F104-(('測定データ貼り付け用シート'!W104-'測定データ貼り付け用シート'!Y104)*0.6+'測定データ貼り付け用シート'!Y104)</f>
        <v>0.6918</v>
      </c>
      <c r="G107" s="98">
        <f>'測定データ貼り付け用シート'!G104-('測定データ貼り付け用シート'!W104*1)</f>
        <v>0.76</v>
      </c>
      <c r="H107" s="98">
        <f>'測定データ貼り付け用シート'!H104-('測定データ貼り付け用シート'!V104*1)</f>
        <v>0.7340000000000001</v>
      </c>
      <c r="I107" s="98">
        <f>'測定データ貼り付け用シート'!I104-(('測定データ貼り付け用シート'!V104-'測定データ貼り付け用シート'!Y104)*0.6+'測定データ貼り付け用シート'!Y104)</f>
        <v>0.6912</v>
      </c>
      <c r="J107" s="98">
        <f>'測定データ貼り付け用シート'!J104-(('測定データ貼り付け用シート'!V104-'測定データ貼り付け用シート'!Y104)*0.3+'測定データ貼り付け用シート'!Y104)</f>
        <v>0.6276</v>
      </c>
      <c r="K107" s="98">
        <f>'測定データ貼り付け用シート'!K104-(('測定データ貼り付け用シート'!V104-'測定データ貼り付け用シート'!Y104)*0.2+'測定データ貼り付け用シート'!Y104)</f>
        <v>0.5913999999999999</v>
      </c>
      <c r="L107" s="98">
        <f>'測定データ貼り付け用シート'!L104-'測定データ貼り付け用シート'!X104</f>
        <v>0.6379999999999999</v>
      </c>
      <c r="M107" s="98">
        <f>'測定データ貼り付け用シート'!M104-'測定データ貼り付け用シート'!Y104</f>
        <v>0.461</v>
      </c>
      <c r="N107" s="98">
        <f>'測定データ貼り付け用シート'!N104-'測定データ貼り付け用シート'!Y104</f>
        <v>0.433</v>
      </c>
      <c r="O107" s="98">
        <f>'測定データ貼り付け用シート'!O104-'測定データ貼り付け用シート'!X104</f>
        <v>0.627</v>
      </c>
      <c r="P107" s="98">
        <f>'測定データ貼り付け用シート'!P104-(('測定データ貼り付け用シート'!U104-'測定データ貼り付け用シート'!Y104)*0.2+'測定データ貼り付け用シート'!Y104)</f>
        <v>0.5693999999999999</v>
      </c>
      <c r="Q107" s="98">
        <f>'測定データ貼り付け用シート'!Q104-(('測定データ貼り付け用シート'!U104-'測定データ貼り付け用シート'!Y104)*0.3+'測定データ貼り付け用シート'!Y104)</f>
        <v>0.6031</v>
      </c>
      <c r="R107" s="98">
        <f>'測定データ貼り付け用シート'!R104-(('測定データ貼り付け用シート'!U104-'測定データ貼り付け用シート'!Y104)*0.6+'測定データ貼り付け用シート'!Y104)</f>
        <v>0.6482</v>
      </c>
      <c r="S107" s="98">
        <f>'測定データ貼り付け用シート'!S104-('測定データ貼り付け用シート'!U104*1)</f>
        <v>0.7150000000000001</v>
      </c>
    </row>
    <row r="108" spans="1:19" ht="15">
      <c r="A108" s="99">
        <v>2940</v>
      </c>
      <c r="B108" s="98">
        <f>'測定データ貼り付け用シート'!B105-'測定データ貼り付け用シート'!Y105</f>
        <v>0.428</v>
      </c>
      <c r="C108" s="98">
        <f>'測定データ貼り付け用シート'!C105-'測定データ貼り付け用シート'!X105</f>
        <v>0.6100000000000001</v>
      </c>
      <c r="D108" s="98">
        <f>'測定データ貼り付け用シート'!D105-(('測定データ貼り付け用シート'!W105-'測定データ貼り付け用シート'!Y105)*0.2+'測定データ貼り付け用シート'!Y105)</f>
        <v>0.5616</v>
      </c>
      <c r="E108" s="98">
        <f>'測定データ貼り付け用シート'!E105-(('測定データ貼り付け用シート'!W105-'測定データ貼り付け用シート'!Y105)*0.3+'測定データ貼り付け用シート'!Y105)</f>
        <v>0.6069</v>
      </c>
      <c r="F108" s="98">
        <f>'測定データ貼り付け用シート'!F105-(('測定データ貼り付け用シート'!W105-'測定データ貼り付け用シート'!Y105)*0.6+'測定データ貼り付け用シート'!Y105)</f>
        <v>0.6918</v>
      </c>
      <c r="G108" s="98">
        <f>'測定データ貼り付け用シート'!G105-('測定データ貼り付け用シート'!W105*1)</f>
        <v>0.76</v>
      </c>
      <c r="H108" s="98">
        <f>'測定データ貼り付け用シート'!H105-('測定データ貼り付け用シート'!V105*1)</f>
        <v>0.733</v>
      </c>
      <c r="I108" s="98">
        <f>'測定データ貼り付け用シート'!I105-(('測定データ貼り付け用シート'!V105-'測定データ貼り付け用シート'!Y105)*0.6+'測定データ貼り付け用シート'!Y105)</f>
        <v>0.6901999999999999</v>
      </c>
      <c r="J108" s="98">
        <f>'測定データ貼り付け用シート'!J105-(('測定データ貼り付け用シート'!V105-'測定データ貼り付け用シート'!Y105)*0.3+'測定データ貼り付け用シート'!Y105)</f>
        <v>0.6256</v>
      </c>
      <c r="K108" s="98">
        <f>'測定データ貼り付け用シート'!K105-(('測定データ貼り付け用シート'!V105-'測定データ貼り付け用シート'!Y105)*0.2+'測定データ貼り付け用シート'!Y105)</f>
        <v>0.5893999999999999</v>
      </c>
      <c r="L108" s="98">
        <f>'測定データ貼り付け用シート'!L105-'測定データ貼り付け用シート'!X105</f>
        <v>0.635</v>
      </c>
      <c r="M108" s="98">
        <f>'測定データ貼り付け用シート'!M105-'測定データ貼り付け用シート'!Y105</f>
        <v>0.457</v>
      </c>
      <c r="N108" s="98">
        <f>'測定データ貼り付け用シート'!N105-'測定データ貼り付け用シート'!Y105</f>
        <v>0.429</v>
      </c>
      <c r="O108" s="98">
        <f>'測定データ貼り付け用シート'!O105-'測定データ貼り付け用シート'!X105</f>
        <v>0.625</v>
      </c>
      <c r="P108" s="98">
        <f>'測定データ貼り付け用シート'!P105-(('測定データ貼り付け用シート'!U105-'測定データ貼り付け用シート'!Y105)*0.2+'測定データ貼り付け用シート'!Y105)</f>
        <v>0.5653999999999999</v>
      </c>
      <c r="Q108" s="98">
        <f>'測定データ貼り付け用シート'!Q105-(('測定データ貼り付け用シート'!U105-'測定データ貼り付け用シート'!Y105)*0.3+'測定データ貼り付け用シート'!Y105)</f>
        <v>0.5991</v>
      </c>
      <c r="R108" s="98">
        <f>'測定データ貼り付け用シート'!R105-(('測定データ貼り付け用シート'!U105-'測定データ貼り付け用シート'!Y105)*0.6+'測定データ貼り付け用シート'!Y105)</f>
        <v>0.6462</v>
      </c>
      <c r="S108" s="98">
        <f>'測定データ貼り付け用シート'!S105-('測定データ貼り付け用シート'!U105*1)</f>
        <v>0.712</v>
      </c>
    </row>
    <row r="109" spans="1:19" ht="15">
      <c r="A109" s="99">
        <v>2970</v>
      </c>
      <c r="B109" s="98">
        <f>'測定データ貼り付け用シート'!B106-'測定データ貼り付け用シート'!Y106</f>
        <v>0.425</v>
      </c>
      <c r="C109" s="98">
        <f>'測定データ貼り付け用シート'!C106-'測定データ貼り付け用シート'!X106</f>
        <v>0.6060000000000001</v>
      </c>
      <c r="D109" s="98">
        <f>'測定データ貼り付け用シート'!D106-(('測定データ貼り付け用シート'!W106-'測定データ貼り付け用シート'!Y106)*0.2+'測定データ貼り付け用シート'!Y106)</f>
        <v>0.5576</v>
      </c>
      <c r="E109" s="98">
        <f>'測定データ貼り付け用シート'!E106-(('測定データ貼り付け用シート'!W106-'測定データ貼り付け用シート'!Y106)*0.3+'測定データ貼り付け用シート'!Y106)</f>
        <v>0.6029</v>
      </c>
      <c r="F109" s="98">
        <f>'測定データ貼り付け用シート'!F106-(('測定データ貼り付け用シート'!W106-'測定データ貼り付け用シート'!Y106)*0.6+'測定データ貼り付け用シート'!Y106)</f>
        <v>0.6878</v>
      </c>
      <c r="G109" s="98">
        <f>'測定データ貼り付け用シート'!G106-('測定データ貼り付け用シート'!W106*1)</f>
        <v>0.7569999999999999</v>
      </c>
      <c r="H109" s="98">
        <f>'測定データ貼り付け用シート'!H106-('測定データ貼り付け用シート'!V106*1)</f>
        <v>0.732</v>
      </c>
      <c r="I109" s="98">
        <f>'測定データ貼り付け用シート'!I106-(('測定データ貼り付け用シート'!V106-'測定データ貼り付け用シート'!Y106)*0.6+'測定データ貼り付け用シート'!Y106)</f>
        <v>0.6888</v>
      </c>
      <c r="J109" s="98">
        <f>'測定データ貼り付け用シート'!J106-(('測定データ貼り付け用シート'!V106-'測定データ貼り付け用シート'!Y106)*0.3+'測定データ貼り付け用シート'!Y106)</f>
        <v>0.6239</v>
      </c>
      <c r="K109" s="98">
        <f>'測定データ貼り付け用シート'!K106-(('測定データ貼り付け用シート'!V106-'測定データ貼り付け用シート'!Y106)*0.2+'測定データ貼り付け用シート'!Y106)</f>
        <v>0.5866</v>
      </c>
      <c r="L109" s="98">
        <f>'測定データ貼り付け用シート'!L106-'測定データ貼り付け用シート'!X106</f>
        <v>0.6339999999999999</v>
      </c>
      <c r="M109" s="98">
        <f>'測定データ貼り付け用シート'!M106-'測定データ貼り付け用シート'!Y106</f>
        <v>0.453</v>
      </c>
      <c r="N109" s="98">
        <f>'測定データ貼り付け用シート'!N106-'測定データ貼り付け用シート'!Y106</f>
        <v>0.426</v>
      </c>
      <c r="O109" s="98">
        <f>'測定データ貼り付け用シート'!O106-'測定データ貼り付け用シート'!X106</f>
        <v>0.6219999999999999</v>
      </c>
      <c r="P109" s="98">
        <f>'測定データ貼り付け用シート'!P106-(('測定データ貼り付け用シート'!U106-'測定データ貼り付け用シート'!Y106)*0.2+'測定データ貼り付け用シート'!Y106)</f>
        <v>0.5633999999999999</v>
      </c>
      <c r="Q109" s="98">
        <f>'測定データ貼り付け用シート'!Q106-(('測定データ貼り付け用シート'!U106-'測定データ貼り付け用シート'!Y106)*0.3+'測定データ貼り付け用シート'!Y106)</f>
        <v>0.5971</v>
      </c>
      <c r="R109" s="98">
        <f>'測定データ貼り付け用シート'!R106-(('測定データ貼り付け用シート'!U106-'測定データ貼り付け用シート'!Y106)*0.6+'測定データ貼り付け用シート'!Y106)</f>
        <v>0.6452</v>
      </c>
      <c r="S109" s="98">
        <f>'測定データ貼り付け用シート'!S106-('測定データ貼り付け用シート'!U106*1)</f>
        <v>0.7110000000000001</v>
      </c>
    </row>
    <row r="110" spans="1:19" ht="15">
      <c r="A110" s="99">
        <v>3000</v>
      </c>
      <c r="B110" s="98">
        <f>'測定データ貼り付け用シート'!B107-'測定データ貼り付け用シート'!Y107</f>
        <v>0.422</v>
      </c>
      <c r="C110" s="98">
        <f>'測定データ貼り付け用シート'!C107-'測定データ貼り付け用シート'!X107</f>
        <v>0.6040000000000001</v>
      </c>
      <c r="D110" s="98">
        <f>'測定データ貼り付け用シート'!D107-(('測定データ貼り付け用シート'!W107-'測定データ貼り付け用シート'!Y107)*0.2+'測定データ貼り付け用シート'!Y107)</f>
        <v>0.5556</v>
      </c>
      <c r="E110" s="98">
        <f>'測定データ貼り付け用シート'!E107-(('測定データ貼り付け用シート'!W107-'測定データ貼り付け用シート'!Y107)*0.3+'測定データ貼り付け用シート'!Y107)</f>
        <v>0.6019000000000001</v>
      </c>
      <c r="F110" s="98">
        <f>'測定データ貼り付け用シート'!F107-(('測定データ貼り付け用シート'!W107-'測定データ貼り付け用シート'!Y107)*0.6+'測定データ貼り付け用シート'!Y107)</f>
        <v>0.6888000000000001</v>
      </c>
      <c r="G110" s="98">
        <f>'測定データ貼り付け用シート'!G107-('測定データ貼り付け用シート'!W107*1)</f>
        <v>0.7569999999999999</v>
      </c>
      <c r="H110" s="98">
        <f>'測定データ貼り付け用シート'!H107-('測定データ貼り付け用シート'!V107*1)</f>
        <v>0.7300000000000001</v>
      </c>
      <c r="I110" s="98">
        <f>'測定データ貼り付け用シート'!I107-(('測定データ貼り付け用シート'!V107-'測定データ貼り付け用シート'!Y107)*0.6+'測定データ貼り付け用シート'!Y107)</f>
        <v>0.6861999999999999</v>
      </c>
      <c r="J110" s="98">
        <f>'測定データ貼り付け用シート'!J107-(('測定データ貼り付け用シート'!V107-'測定データ貼り付け用シート'!Y107)*0.3+'測定データ貼り付け用シート'!Y107)</f>
        <v>0.6216</v>
      </c>
      <c r="K110" s="98">
        <f>'測定データ貼り付け用シート'!K107-(('測定データ貼り付け用シート'!V107-'測定データ貼り付け用シート'!Y107)*0.2+'測定データ貼り付け用シート'!Y107)</f>
        <v>0.5833999999999999</v>
      </c>
      <c r="L110" s="98">
        <f>'測定データ貼り付け用シート'!L107-'測定データ貼り付け用シート'!X107</f>
        <v>0.6299999999999999</v>
      </c>
      <c r="M110" s="98">
        <f>'測定データ貼り付け用シート'!M107-'測定データ貼り付け用シート'!Y107</f>
        <v>0.45</v>
      </c>
      <c r="N110" s="98">
        <f>'測定データ貼り付け用シート'!N107-'測定データ貼り付け用シート'!Y107</f>
        <v>0.423</v>
      </c>
      <c r="O110" s="98">
        <f>'測定データ貼り付け用シート'!O107-'測定データ貼り付け用シート'!X107</f>
        <v>0.6199999999999999</v>
      </c>
      <c r="P110" s="98">
        <f>'測定データ貼り付け用シート'!P107-(('測定データ貼り付け用シート'!U107-'測定データ貼り付け用シート'!Y107)*0.2+'測定データ貼り付け用シート'!Y107)</f>
        <v>0.5613999999999999</v>
      </c>
      <c r="Q110" s="98">
        <f>'測定データ貼り付け用シート'!Q107-(('測定データ貼り付け用シート'!U107-'測定データ貼り付け用シート'!Y107)*0.3+'測定データ貼り付け用シート'!Y107)</f>
        <v>0.5961000000000001</v>
      </c>
      <c r="R110" s="98">
        <f>'測定データ貼り付け用シート'!R107-(('測定データ貼り付け用シート'!U107-'測定データ貼り付け用シート'!Y107)*0.6+'測定データ貼り付け用シート'!Y107)</f>
        <v>0.6452</v>
      </c>
      <c r="S110" s="98">
        <f>'測定データ貼り付け用シート'!S107-('測定データ貼り付け用シート'!U107*1)</f>
        <v>0.7110000000000001</v>
      </c>
    </row>
    <row r="111" spans="1:19" ht="15">
      <c r="A111" s="99">
        <v>3030</v>
      </c>
      <c r="B111" s="98">
        <f>'測定データ貼り付け用シート'!B108-'測定データ貼り付け用シート'!Y108</f>
        <v>0.419</v>
      </c>
      <c r="C111" s="98">
        <f>'測定データ貼り付け用シート'!C108-'測定データ貼り付け用シート'!X108</f>
        <v>0.6020000000000001</v>
      </c>
      <c r="D111" s="98">
        <f>'測定データ貼り付け用シート'!D108-(('測定データ貼り付け用シート'!W108-'測定データ貼り付け用シート'!Y108)*0.2+'測定データ貼り付け用シート'!Y108)</f>
        <v>0.5546</v>
      </c>
      <c r="E111" s="98">
        <f>'測定データ貼り付け用シート'!E108-(('測定データ貼り付け用シート'!W108-'測定データ貼り付け用シート'!Y108)*0.3+'測定データ貼り付け用シート'!Y108)</f>
        <v>0.5989</v>
      </c>
      <c r="F111" s="98">
        <f>'測定データ貼り付け用シート'!F108-(('測定データ貼り付け用シート'!W108-'測定データ貼り付け用シート'!Y108)*0.6+'測定データ貼り付け用シート'!Y108)</f>
        <v>0.6848000000000001</v>
      </c>
      <c r="G111" s="98">
        <f>'測定データ貼り付け用シート'!G108-('測定データ貼り付け用シート'!W108*1)</f>
        <v>0.754</v>
      </c>
      <c r="H111" s="98">
        <f>'測定データ貼り付け用シート'!H108-('測定データ貼り付け用シート'!V108*1)</f>
        <v>0.728</v>
      </c>
      <c r="I111" s="98">
        <f>'測定データ貼り付け用シート'!I108-(('測定データ貼り付け用シート'!V108-'測定データ貼り付け用シート'!Y108)*0.6+'測定データ貼り付け用シート'!Y108)</f>
        <v>0.6849999999999999</v>
      </c>
      <c r="J111" s="98">
        <f>'測定データ貼り付け用シート'!J108-(('測定データ貼り付け用シート'!V108-'測定データ貼り付け用シート'!Y108)*0.3+'測定データ貼り付け用シート'!Y108)</f>
        <v>0.619</v>
      </c>
      <c r="K111" s="98">
        <f>'測定データ貼り付け用シート'!K108-(('測定データ貼り付け用シート'!V108-'測定データ貼り付け用シート'!Y108)*0.2+'測定データ貼り付け用シート'!Y108)</f>
        <v>0.582</v>
      </c>
      <c r="L111" s="98">
        <f>'測定データ貼り付け用シート'!L108-'測定データ貼り付け用シート'!X108</f>
        <v>0.6299999999999999</v>
      </c>
      <c r="M111" s="98">
        <f>'測定データ貼り付け用シート'!M108-'測定データ貼り付け用シート'!Y108</f>
        <v>0.447</v>
      </c>
      <c r="N111" s="98">
        <f>'測定データ貼り付け用シート'!N108-'測定データ貼り付け用シート'!Y108</f>
        <v>0.42</v>
      </c>
      <c r="O111" s="98">
        <f>'測定データ貼り付け用シート'!O108-'測定データ貼り付け用シート'!X108</f>
        <v>0.619</v>
      </c>
      <c r="P111" s="98">
        <f>'測定データ貼り付け用シート'!P108-(('測定データ貼り付け用シート'!U108-'測定データ貼り付け用シート'!Y108)*0.2+'測定データ貼り付け用シート'!Y108)</f>
        <v>0.5592</v>
      </c>
      <c r="Q111" s="98">
        <f>'測定データ貼り付け用シート'!Q108-(('測定データ貼り付け用シート'!U108-'測定データ貼り付け用シート'!Y108)*0.3+'測定データ貼り付け用シート'!Y108)</f>
        <v>0.5928</v>
      </c>
      <c r="R111" s="98">
        <f>'測定データ貼り付け用シート'!R108-(('測定データ貼り付け用シート'!U108-'測定データ貼り付け用シート'!Y108)*0.6+'測定データ貼り付け用シート'!Y108)</f>
        <v>0.6416</v>
      </c>
      <c r="S111" s="98">
        <f>'測定データ貼り付け用シート'!S108-('測定データ貼り付け用シート'!U108*1)</f>
        <v>0.7090000000000001</v>
      </c>
    </row>
    <row r="112" spans="1:19" ht="15">
      <c r="A112" s="99">
        <v>3060</v>
      </c>
      <c r="B112" s="98">
        <f>'測定データ貼り付け用シート'!B109-'測定データ貼り付け用シート'!Y109</f>
        <v>0.415</v>
      </c>
      <c r="C112" s="98">
        <f>'測定データ貼り付け用シート'!C109-'測定データ貼り付け用シート'!X109</f>
        <v>0.6000000000000001</v>
      </c>
      <c r="D112" s="98">
        <f>'測定データ貼り付け用シート'!D109-(('測定データ貼り付け用シート'!W109-'測定データ貼り付け用シート'!Y109)*0.2+'測定データ貼り付け用シート'!Y109)</f>
        <v>0.5506</v>
      </c>
      <c r="E112" s="98">
        <f>'測定データ貼り付け用シート'!E109-(('測定データ貼り付け用シート'!W109-'測定データ貼り付け用シート'!Y109)*0.3+'測定データ貼り付け用シート'!Y109)</f>
        <v>0.5969</v>
      </c>
      <c r="F112" s="98">
        <f>'測定データ貼り付け用シート'!F109-(('測定データ貼り付け用シート'!W109-'測定データ貼り付け用シート'!Y109)*0.6+'測定データ貼り付け用シート'!Y109)</f>
        <v>0.6838</v>
      </c>
      <c r="G112" s="98">
        <f>'測定データ貼り付け用シート'!G109-('測定データ貼り付け用シート'!W109*1)</f>
        <v>0.7529999999999999</v>
      </c>
      <c r="H112" s="98">
        <f>'測定データ貼り付け用シート'!H109-('測定データ貼り付け用シート'!V109*1)</f>
        <v>0.7280000000000001</v>
      </c>
      <c r="I112" s="98">
        <f>'測定データ貼り付け用シート'!I109-(('測定データ貼り付け用シート'!V109-'測定データ貼り付け用シート'!Y109)*0.6+'測定データ貼り付け用シート'!Y109)</f>
        <v>0.6832</v>
      </c>
      <c r="J112" s="98">
        <f>'測定データ貼り付け用シート'!J109-(('測定データ貼り付け用シート'!V109-'測定データ貼り付け用シート'!Y109)*0.3+'測定データ貼り付け用シート'!Y109)</f>
        <v>0.6166</v>
      </c>
      <c r="K112" s="98">
        <f>'測定データ貼り付け用シート'!K109-(('測定データ貼り付け用シート'!V109-'測定データ貼り付け用シート'!Y109)*0.2+'測定データ貼り付け用シート'!Y109)</f>
        <v>0.5784</v>
      </c>
      <c r="L112" s="98">
        <f>'測定データ貼り付け用シート'!L109-'測定データ貼り付け用シート'!X109</f>
        <v>0.627</v>
      </c>
      <c r="M112" s="98">
        <f>'測定データ貼り付け用シート'!M109-'測定データ貼り付け用シート'!Y109</f>
        <v>0.442</v>
      </c>
      <c r="N112" s="98">
        <f>'測定データ貼り付け用シート'!N109-'測定データ貼り付け用シート'!Y109</f>
        <v>0.415</v>
      </c>
      <c r="O112" s="98">
        <f>'測定データ貼り付け用シート'!O109-'測定データ貼り付け用シート'!X109</f>
        <v>0.617</v>
      </c>
      <c r="P112" s="98">
        <f>'測定データ貼り付け用シート'!P109-(('測定データ貼り付け用シート'!U109-'測定データ貼り付け用シート'!Y109)*0.2+'測定データ貼り付け用シート'!Y109)</f>
        <v>0.5554000000000001</v>
      </c>
      <c r="Q112" s="98">
        <f>'測定データ貼り付け用シート'!Q109-(('測定データ貼り付け用シート'!U109-'測定データ貼り付け用シート'!Y109)*0.3+'測定データ貼り付け用シート'!Y109)</f>
        <v>0.5891</v>
      </c>
      <c r="R112" s="98">
        <f>'測定データ貼り付け用シート'!R109-(('測定データ貼り付け用シート'!U109-'測定データ貼り付け用シート'!Y109)*0.6+'測定データ貼り付け用シート'!Y109)</f>
        <v>0.6402</v>
      </c>
      <c r="S112" s="98">
        <f>'測定データ貼り付け用シート'!S109-('測定データ貼り付け用シート'!U109*1)</f>
        <v>0.708</v>
      </c>
    </row>
    <row r="113" spans="1:19" ht="15">
      <c r="A113" s="99">
        <v>3090</v>
      </c>
      <c r="B113" s="98">
        <f>'測定データ貼り付け用シート'!B110-'測定データ貼り付け用シート'!Y110</f>
        <v>0.411</v>
      </c>
      <c r="C113" s="98">
        <f>'測定データ貼り付け用シート'!C110-'測定データ貼り付け用シート'!X110</f>
        <v>0.599</v>
      </c>
      <c r="D113" s="98">
        <f>'測定データ貼り付け用シート'!D110-(('測定データ貼り付け用シート'!W110-'測定データ貼り付け用シート'!Y110)*0.2+'測定データ貼り付け用シート'!Y110)</f>
        <v>0.5486</v>
      </c>
      <c r="E113" s="98">
        <f>'測定データ貼り付け用シート'!E110-(('測定データ貼り付け用シート'!W110-'測定データ貼り付け用シート'!Y110)*0.3+'測定データ貼り付け用シート'!Y110)</f>
        <v>0.5969</v>
      </c>
      <c r="F113" s="98">
        <f>'測定データ貼り付け用シート'!F110-(('測定データ貼り付け用シート'!W110-'測定データ貼り付け用シート'!Y110)*0.6+'測定データ貼り付け用シート'!Y110)</f>
        <v>0.6828000000000001</v>
      </c>
      <c r="G113" s="98">
        <f>'測定データ貼り付け用シート'!G110-('測定データ貼り付け用シート'!W110*1)</f>
        <v>0.754</v>
      </c>
      <c r="H113" s="98">
        <f>'測定データ貼り付け用シート'!H110-('測定データ貼り付け用シート'!V110*1)</f>
        <v>0.7270000000000001</v>
      </c>
      <c r="I113" s="98">
        <f>'測定データ貼り付け用シート'!I110-(('測定データ貼り付け用シート'!V110-'測定データ貼り付け用シート'!Y110)*0.6+'測定データ貼り付け用シート'!Y110)</f>
        <v>0.6818</v>
      </c>
      <c r="J113" s="98">
        <f>'測定データ貼り付け用シート'!J110-(('測定データ貼り付け用シート'!V110-'測定データ貼り付け用シート'!Y110)*0.3+'測定データ貼り付け用シート'!Y110)</f>
        <v>0.6149</v>
      </c>
      <c r="K113" s="98">
        <f>'測定データ貼り付け用シート'!K110-(('測定データ貼り付け用シート'!V110-'測定データ貼り付け用シート'!Y110)*0.2+'測定データ貼り付け用シート'!Y110)</f>
        <v>0.5766</v>
      </c>
      <c r="L113" s="98">
        <f>'測定データ貼り付け用シート'!L110-'測定データ貼り付け用シート'!X110</f>
        <v>0.625</v>
      </c>
      <c r="M113" s="98">
        <f>'測定データ貼り付け用シート'!M110-'測定データ貼り付け用シート'!Y110</f>
        <v>0.439</v>
      </c>
      <c r="N113" s="98">
        <f>'測定データ貼り付け用シート'!N110-'測定データ貼り付け用シート'!Y110</f>
        <v>0.412</v>
      </c>
      <c r="O113" s="98">
        <f>'測定データ貼り付け用シート'!O110-'測定データ貼り付け用シート'!X110</f>
        <v>0.615</v>
      </c>
      <c r="P113" s="98">
        <f>'測定データ貼り付け用シート'!P110-(('測定データ貼り付け用シート'!U110-'測定データ貼り付け用シート'!Y110)*0.2+'測定データ貼り付け用シート'!Y110)</f>
        <v>0.5534000000000001</v>
      </c>
      <c r="Q113" s="98">
        <f>'測定データ貼り付け用シート'!Q110-(('測定データ貼り付け用シート'!U110-'測定データ貼り付け用シート'!Y110)*0.3+'測定データ貼り付け用シート'!Y110)</f>
        <v>0.5871</v>
      </c>
      <c r="R113" s="98">
        <f>'測定データ貼り付け用シート'!R110-(('測定データ貼り付け用シート'!U110-'測定データ貼り付け用シート'!Y110)*0.6+'測定データ貼り付け用シート'!Y110)</f>
        <v>0.6382</v>
      </c>
      <c r="S113" s="98">
        <f>'測定データ貼り付け用シート'!S110-('測定データ貼り付け用シート'!U110*1)</f>
        <v>0.7070000000000001</v>
      </c>
    </row>
    <row r="114" spans="1:19" ht="15">
      <c r="A114" s="99">
        <v>3120</v>
      </c>
      <c r="B114" s="98">
        <f>'測定データ貼り付け用シート'!B111-'測定データ貼り付け用シート'!Y111</f>
        <v>0.407</v>
      </c>
      <c r="C114" s="98">
        <f>'測定データ貼り付け用シート'!C111-'測定データ貼り付け用シート'!X111</f>
        <v>0.5960000000000001</v>
      </c>
      <c r="D114" s="98">
        <f>'測定データ貼り付け用シート'!D111-(('測定データ貼り付け用シート'!W111-'測定データ貼り付け用シート'!Y111)*0.2+'測定データ貼り付け用シート'!Y111)</f>
        <v>0.5456</v>
      </c>
      <c r="E114" s="98">
        <f>'測定データ貼り付け用シート'!E111-(('測定データ貼り付け用シート'!W111-'測定データ貼り付け用シート'!Y111)*0.3+'測定データ貼り付け用シート'!Y111)</f>
        <v>0.5939000000000001</v>
      </c>
      <c r="F114" s="98">
        <f>'測定データ貼り付け用シート'!F111-(('測定データ貼り付け用シート'!W111-'測定データ貼り付け用シート'!Y111)*0.6+'測定データ貼り付け用シート'!Y111)</f>
        <v>0.6798</v>
      </c>
      <c r="G114" s="98">
        <f>'測定データ貼り付け用シート'!G111-('測定データ貼り付け用シート'!W111*1)</f>
        <v>0.7509999999999999</v>
      </c>
      <c r="H114" s="98">
        <f>'測定データ貼り付け用シート'!H111-('測定データ貼り付け用シート'!V111*1)</f>
        <v>0.726</v>
      </c>
      <c r="I114" s="98">
        <f>'測定データ貼り付け用シート'!I111-(('測定データ貼り付け用シート'!V111-'測定データ貼り付け用シート'!Y111)*0.6+'測定データ貼り付け用シート'!Y111)</f>
        <v>0.6808</v>
      </c>
      <c r="J114" s="98">
        <f>'測定データ貼り付け用シート'!J111-(('測定データ貼り付け用シート'!V111-'測定データ貼り付け用シート'!Y111)*0.3+'測定データ貼り付け用シート'!Y111)</f>
        <v>0.6119</v>
      </c>
      <c r="K114" s="98">
        <f>'測定データ貼り付け用シート'!K111-(('測定データ貼り付け用シート'!V111-'測定データ貼り付け用シート'!Y111)*0.2+'測定データ貼り付け用シート'!Y111)</f>
        <v>0.5736</v>
      </c>
      <c r="L114" s="98">
        <f>'測定データ貼り付け用シート'!L111-'測定データ貼り付け用シート'!X111</f>
        <v>0.6239999999999999</v>
      </c>
      <c r="M114" s="98">
        <f>'測定データ貼り付け用シート'!M111-'測定データ貼り付け用シート'!Y111</f>
        <v>0.435</v>
      </c>
      <c r="N114" s="98">
        <f>'測定データ貼り付け用シート'!N111-'測定データ貼り付け用シート'!Y111</f>
        <v>0.408</v>
      </c>
      <c r="O114" s="98">
        <f>'測定データ貼り付け用シート'!O111-'測定データ貼り付け用シート'!X111</f>
        <v>0.6120000000000001</v>
      </c>
      <c r="P114" s="98">
        <f>'測定データ貼り付け用シート'!P111-(('測定データ貼り付け用シート'!U111-'測定データ貼り付け用シート'!Y111)*0.2+'測定データ貼り付け用シート'!Y111)</f>
        <v>0.5494000000000001</v>
      </c>
      <c r="Q114" s="98">
        <f>'測定データ貼り付け用シート'!Q111-(('測定データ貼り付け用シート'!U111-'測定データ貼り付け用シート'!Y111)*0.3+'測定データ貼り付け用シート'!Y111)</f>
        <v>0.5851</v>
      </c>
      <c r="R114" s="98">
        <f>'測定データ貼り付け用シート'!R111-(('測定データ貼り付け用シート'!U111-'測定データ貼り付け用シート'!Y111)*0.6+'測定データ貼り付け用シート'!Y111)</f>
        <v>0.6362</v>
      </c>
      <c r="S114" s="98">
        <f>'測定データ貼り付け用シート'!S111-('測定データ貼り付け用シート'!U111*1)</f>
        <v>0.7050000000000001</v>
      </c>
    </row>
    <row r="115" spans="1:19" ht="15">
      <c r="A115" s="99">
        <v>3150</v>
      </c>
      <c r="B115" s="98">
        <f>'測定データ貼り付け用シート'!B112-'測定データ貼り付け用シート'!Y112</f>
        <v>0.40499999999999997</v>
      </c>
      <c r="C115" s="98">
        <f>'測定データ貼り付け用シート'!C112-'測定データ貼り付け用シート'!X112</f>
        <v>0.595</v>
      </c>
      <c r="D115" s="98">
        <f>'測定データ貼り付け用シート'!D112-(('測定データ貼り付け用シート'!W112-'測定データ貼り付け用シート'!Y112)*0.2+'測定データ貼り付け用シート'!Y112)</f>
        <v>0.5444</v>
      </c>
      <c r="E115" s="98">
        <f>'測定データ貼り付け用シート'!E112-(('測定データ貼り付け用シート'!W112-'測定データ貼り付け用シート'!Y112)*0.3+'測定データ貼り付け用シート'!Y112)</f>
        <v>0.5926</v>
      </c>
      <c r="F115" s="98">
        <f>'測定データ貼り付け用シート'!F112-(('測定データ貼り付け用シート'!W112-'測定データ貼り付け用シート'!Y112)*0.6+'測定データ貼り付け用シート'!Y112)</f>
        <v>0.6792</v>
      </c>
      <c r="G115" s="98">
        <f>'測定データ貼り付け用シート'!G112-('測定データ貼り付け用シート'!W112*1)</f>
        <v>0.75</v>
      </c>
      <c r="H115" s="98">
        <f>'測定データ貼り付け用シート'!H112-('測定データ貼り付け用シート'!V112*1)</f>
        <v>0.724</v>
      </c>
      <c r="I115" s="98">
        <f>'測定データ貼り付け用シート'!I112-(('測定データ貼り付け用シート'!V112-'測定データ貼り付け用シート'!Y112)*0.6+'測定データ貼り付け用シート'!Y112)</f>
        <v>0.6792</v>
      </c>
      <c r="J115" s="98">
        <f>'測定データ貼り付け用シート'!J112-(('測定データ貼り付け用シート'!V112-'測定データ貼り付け用シート'!Y112)*0.3+'測定データ貼り付け用シート'!Y112)</f>
        <v>0.6106</v>
      </c>
      <c r="K115" s="98">
        <f>'測定データ貼り付け用シート'!K112-(('測定データ貼り付け用シート'!V112-'測定データ貼り付け用シート'!Y112)*0.2+'測定データ貼り付け用シート'!Y112)</f>
        <v>0.5713999999999999</v>
      </c>
      <c r="L115" s="98">
        <f>'測定データ貼り付け用シート'!L112-'測定データ貼り付け用シート'!X112</f>
        <v>0.621</v>
      </c>
      <c r="M115" s="98">
        <f>'測定データ貼り付け用シート'!M112-'測定データ貼り付け用シート'!Y112</f>
        <v>0.433</v>
      </c>
      <c r="N115" s="98">
        <f>'測定データ貼り付け用シート'!N112-'測定データ貼り付け用シート'!Y112</f>
        <v>0.40499999999999997</v>
      </c>
      <c r="O115" s="98">
        <f>'測定データ貼り付け用シート'!O112-'測定データ貼り付け用シート'!X112</f>
        <v>0.6100000000000001</v>
      </c>
      <c r="P115" s="98">
        <f>'測定データ貼り付け用シート'!P112-(('測定データ貼り付け用シート'!U112-'測定データ貼り付け用シート'!Y112)*0.2+'測定データ貼り付け用シート'!Y112)</f>
        <v>0.5482</v>
      </c>
      <c r="Q115" s="98">
        <f>'測定データ貼り付け用シート'!Q112-(('測定データ貼り付け用シート'!U112-'測定データ貼り付け用シート'!Y112)*0.3+'測定データ貼り付け用シート'!Y112)</f>
        <v>0.5828</v>
      </c>
      <c r="R115" s="98">
        <f>'測定データ貼り付け用シート'!R112-(('測定データ貼り付け用シート'!U112-'測定データ貼り付け用シート'!Y112)*0.6+'測定データ貼り付け用シート'!Y112)</f>
        <v>0.6346</v>
      </c>
      <c r="S115" s="98">
        <f>'測定データ貼り付け用シート'!S112-('測定データ貼り付け用シート'!U112*1)</f>
        <v>0.7030000000000001</v>
      </c>
    </row>
    <row r="116" spans="1:19" ht="15">
      <c r="A116" s="99">
        <v>3180</v>
      </c>
      <c r="B116" s="98">
        <f>'測定データ貼り付け用シート'!B113-'測定データ貼り付け用シート'!Y113</f>
        <v>0.39999999999999997</v>
      </c>
      <c r="C116" s="98">
        <f>'測定データ貼り付け用シート'!C113-'測定データ貼り付け用シート'!X113</f>
        <v>0.5940000000000001</v>
      </c>
      <c r="D116" s="98">
        <f>'測定データ貼り付け用シート'!D113-(('測定データ貼り付け用シート'!W113-'測定データ貼り付け用シート'!Y113)*0.2+'測定データ貼り付け用シート'!Y113)</f>
        <v>0.5416000000000001</v>
      </c>
      <c r="E116" s="98">
        <f>'測定データ貼り付け用シート'!E113-(('測定データ貼り付け用シート'!W113-'測定データ貼り付け用シート'!Y113)*0.3+'測定データ貼り付け用シート'!Y113)</f>
        <v>0.5899000000000001</v>
      </c>
      <c r="F116" s="98">
        <f>'測定データ貼り付け用シート'!F113-(('測定データ貼り付け用シート'!W113-'測定データ貼り付け用シート'!Y113)*0.6+'測定データ貼り付け用シート'!Y113)</f>
        <v>0.6798</v>
      </c>
      <c r="G116" s="98">
        <f>'測定データ貼り付け用シート'!G113-('測定データ貼り付け用シート'!W113*1)</f>
        <v>0.75</v>
      </c>
      <c r="H116" s="98">
        <f>'測定データ貼り付け用シート'!H113-('測定データ貼り付け用シート'!V113*1)</f>
        <v>0.7230000000000001</v>
      </c>
      <c r="I116" s="98">
        <f>'測定データ貼り付け用シート'!I113-(('測定データ貼り付け用シート'!V113-'測定データ貼り付け用シート'!Y113)*0.6+'測定データ貼り付け用シート'!Y113)</f>
        <v>0.6768000000000001</v>
      </c>
      <c r="J116" s="98">
        <f>'測定データ貼り付け用シート'!J113-(('測定データ貼り付け用シート'!V113-'測定データ貼り付け用シート'!Y113)*0.3+'測定データ貼り付け用シート'!Y113)</f>
        <v>0.6079</v>
      </c>
      <c r="K116" s="98">
        <f>'測定データ貼り付け用シート'!K113-(('測定データ貼り付け用シート'!V113-'測定データ貼り付け用シート'!Y113)*0.2+'測定データ貼り付け用シート'!Y113)</f>
        <v>0.5676</v>
      </c>
      <c r="L116" s="98">
        <f>'測定データ貼り付け用シート'!L113-'測定データ貼り付け用シート'!X113</f>
        <v>0.619</v>
      </c>
      <c r="M116" s="98">
        <f>'測定データ貼り付け用シート'!M113-'測定データ貼り付け用シート'!Y113</f>
        <v>0.428</v>
      </c>
      <c r="N116" s="98">
        <f>'測定データ貼り付け用シート'!N113-'測定データ貼り付け用シート'!Y113</f>
        <v>0.40099999999999997</v>
      </c>
      <c r="O116" s="98">
        <f>'測定データ貼り付け用シート'!O113-'測定データ貼り付け用シート'!X113</f>
        <v>0.609</v>
      </c>
      <c r="P116" s="98">
        <f>'測定データ貼り付け用シート'!P113-(('測定データ貼り付け用シート'!U113-'測定データ貼り付け用シート'!Y113)*0.2+'測定データ貼り付け用シート'!Y113)</f>
        <v>0.5454000000000001</v>
      </c>
      <c r="Q116" s="98">
        <f>'測定データ貼り付け用シート'!Q113-(('測定データ貼り付け用シート'!U113-'測定データ貼り付け用シート'!Y113)*0.3+'測定データ貼り付け用シート'!Y113)</f>
        <v>0.5801000000000001</v>
      </c>
      <c r="R116" s="98">
        <f>'測定データ貼り付け用シート'!R113-(('測定データ貼り付け用シート'!U113-'測定データ貼り付け用シート'!Y113)*0.6+'測定データ貼り付け用シート'!Y113)</f>
        <v>0.6332</v>
      </c>
      <c r="S116" s="98">
        <f>'測定データ貼り付け用シート'!S113-('測定データ貼り付け用シート'!U113*1)</f>
        <v>0.702</v>
      </c>
    </row>
    <row r="117" spans="1:19" ht="15">
      <c r="A117" s="99">
        <v>3210</v>
      </c>
      <c r="B117" s="98">
        <f>'測定データ貼り付け用シート'!B114-'測定データ貼り付け用シート'!Y114</f>
        <v>0.39699999999999996</v>
      </c>
      <c r="C117" s="98">
        <f>'測定データ貼り付け用シート'!C114-'測定データ貼り付け用シート'!X114</f>
        <v>0.5900000000000001</v>
      </c>
      <c r="D117" s="98">
        <f>'測定データ貼り付け用シート'!D114-(('測定データ貼り付け用シート'!W114-'測定データ貼り付け用シート'!Y114)*0.2+'測定データ貼り付け用シート'!Y114)</f>
        <v>0.5376000000000001</v>
      </c>
      <c r="E117" s="98">
        <f>'測定データ貼り付け用シート'!E114-(('測定データ貼り付け用シート'!W114-'測定データ貼り付け用シート'!Y114)*0.3+'測定データ貼り付け用シート'!Y114)</f>
        <v>0.5859000000000001</v>
      </c>
      <c r="F117" s="98">
        <f>'測定データ貼り付け用シート'!F114-(('測定データ貼り付け用シート'!W114-'測定データ貼り付け用シート'!Y114)*0.6+'測定データ貼り付け用シート'!Y114)</f>
        <v>0.6748000000000001</v>
      </c>
      <c r="G117" s="98">
        <f>'測定データ貼り付け用シート'!G114-('測定データ貼り付け用シート'!W114*1)</f>
        <v>0.7469999999999999</v>
      </c>
      <c r="H117" s="98">
        <f>'測定データ貼り付け用シート'!H114-('測定データ貼り付け用シート'!V114*1)</f>
        <v>0.722</v>
      </c>
      <c r="I117" s="98">
        <f>'測定データ貼り付け用シート'!I114-(('測定データ貼り付け用シート'!V114-'測定データ貼り付け用シート'!Y114)*0.6+'測定データ貼り付け用シート'!Y114)</f>
        <v>0.6758000000000001</v>
      </c>
      <c r="J117" s="98">
        <f>'測定データ貼り付け用シート'!J114-(('測定データ貼り付け用シート'!V114-'測定データ貼り付け用シート'!Y114)*0.3+'測定データ貼り付け用シート'!Y114)</f>
        <v>0.6059</v>
      </c>
      <c r="K117" s="98">
        <f>'測定データ貼り付け用シート'!K114-(('測定データ貼り付け用シート'!V114-'測定データ貼り付け用シート'!Y114)*0.2+'測定データ貼り付け用シート'!Y114)</f>
        <v>0.5666</v>
      </c>
      <c r="L117" s="98">
        <f>'測定データ貼り付け用シート'!L114-'測定データ貼り付け用シート'!X114</f>
        <v>0.6180000000000001</v>
      </c>
      <c r="M117" s="98">
        <f>'測定データ貼り付け用シート'!M114-'測定データ貼り付け用シート'!Y114</f>
        <v>0.425</v>
      </c>
      <c r="N117" s="98">
        <f>'測定データ貼り付け用シート'!N114-'測定データ貼り付け用シート'!Y114</f>
        <v>0.39799999999999996</v>
      </c>
      <c r="O117" s="98">
        <f>'測定データ貼り付け用シート'!O114-'測定データ貼り付け用シート'!X114</f>
        <v>0.6060000000000001</v>
      </c>
      <c r="P117" s="98">
        <f>'測定データ貼り付け用シート'!P114-(('測定データ貼り付け用シート'!U114-'測定データ貼り付け用シート'!Y114)*0.2+'測定データ貼り付け用シート'!Y114)</f>
        <v>0.5414000000000001</v>
      </c>
      <c r="Q117" s="98">
        <f>'測定データ貼り付け用シート'!Q114-(('測定データ貼り付け用シート'!U114-'測定データ貼り付け用シート'!Y114)*0.3+'測定データ貼り付け用シート'!Y114)</f>
        <v>0.5761000000000001</v>
      </c>
      <c r="R117" s="98">
        <f>'測定データ貼り付け用シート'!R114-(('測定データ貼り付け用シート'!U114-'測定データ貼り付け用シート'!Y114)*0.6+'測定データ貼り付け用シート'!Y114)</f>
        <v>0.6302</v>
      </c>
      <c r="S117" s="98">
        <f>'測定データ貼り付け用シート'!S114-('測定データ貼り付け用シート'!U114*1)</f>
        <v>0.7</v>
      </c>
    </row>
    <row r="118" spans="1:19" ht="15">
      <c r="A118" s="99">
        <v>3240</v>
      </c>
      <c r="B118" s="98">
        <f>'測定データ貼り付け用シート'!B115-'測定データ貼り付け用シート'!Y115</f>
        <v>0.39399999999999996</v>
      </c>
      <c r="C118" s="98">
        <f>'測定データ貼り付け用シート'!C115-'測定データ貼り付け用シート'!X115</f>
        <v>0.5880000000000001</v>
      </c>
      <c r="D118" s="98">
        <f>'測定データ貼り付け用シート'!D115-(('測定データ貼り付け用シート'!W115-'測定データ貼り付け用シート'!Y115)*0.2+'測定データ貼り付け用シート'!Y115)</f>
        <v>0.5366000000000001</v>
      </c>
      <c r="E118" s="98">
        <f>'測定データ貼り付け用シート'!E115-(('測定データ貼り付け用シート'!W115-'測定データ貼り付け用シート'!Y115)*0.3+'測定データ貼り付け用シート'!Y115)</f>
        <v>0.5849</v>
      </c>
      <c r="F118" s="98">
        <f>'測定データ貼り付け用シート'!F115-(('測定データ貼り付け用シート'!W115-'測定データ貼り付け用シート'!Y115)*0.6+'測定データ貼り付け用シート'!Y115)</f>
        <v>0.6778</v>
      </c>
      <c r="G118" s="98">
        <f>'測定データ貼り付け用シート'!G115-('測定データ貼り付け用シート'!W115*1)</f>
        <v>0.748</v>
      </c>
      <c r="H118" s="98">
        <f>'測定データ貼り付け用シート'!H115-('測定データ貼り付け用シート'!V115*1)</f>
        <v>0.7210000000000001</v>
      </c>
      <c r="I118" s="98">
        <f>'測定データ貼り付け用シート'!I115-(('測定データ貼り付け用シート'!V115-'測定データ貼り付け用シート'!Y115)*0.6+'測定データ貼り付け用シート'!Y115)</f>
        <v>0.6722000000000001</v>
      </c>
      <c r="J118" s="98">
        <f>'測定データ貼り付け用シート'!J115-(('測定データ貼り付け用シート'!V115-'測定データ貼り付け用シート'!Y115)*0.3+'測定データ貼り付け用シート'!Y115)</f>
        <v>0.6046</v>
      </c>
      <c r="K118" s="98">
        <f>'測定データ貼り付け用シート'!K115-(('測定データ貼り付け用シート'!V115-'測定データ貼り付け用シート'!Y115)*0.2+'測定データ貼り付け用シート'!Y115)</f>
        <v>0.5644</v>
      </c>
      <c r="L118" s="98">
        <f>'測定データ貼り付け用シート'!L115-'測定データ貼り付け用シート'!X115</f>
        <v>0.6160000000000001</v>
      </c>
      <c r="M118" s="98">
        <f>'測定データ貼り付け用シート'!M115-'測定データ貼り付け用シート'!Y115</f>
        <v>0.422</v>
      </c>
      <c r="N118" s="98">
        <f>'測定データ貼り付け用シート'!N115-'測定データ貼り付け用シート'!Y115</f>
        <v>0.39499999999999996</v>
      </c>
      <c r="O118" s="98">
        <f>'測定データ貼り付け用シート'!O115-'測定データ貼り付け用シート'!X115</f>
        <v>0.605</v>
      </c>
      <c r="P118" s="98">
        <f>'測定データ貼り付け用シート'!P115-(('測定データ貼り付け用シート'!U115-'測定データ貼り付け用シート'!Y115)*0.2+'測定データ貼り付け用シート'!Y115)</f>
        <v>0.5402</v>
      </c>
      <c r="Q118" s="98">
        <f>'測定データ貼り付け用シート'!Q115-(('測定データ貼り付け用シート'!U115-'測定データ貼り付け用シート'!Y115)*0.3+'測定データ貼り付け用シート'!Y115)</f>
        <v>0.5758</v>
      </c>
      <c r="R118" s="98">
        <f>'測定データ貼り付け用シート'!R115-(('測定データ貼り付け用シート'!U115-'測定データ貼り付け用シート'!Y115)*0.6+'測定データ貼り付け用シート'!Y115)</f>
        <v>0.6286</v>
      </c>
      <c r="S118" s="98">
        <f>'測定データ貼り付け用シート'!S115-('測定データ貼り付け用シート'!U115*1)</f>
        <v>0.6990000000000001</v>
      </c>
    </row>
    <row r="119" spans="1:19" ht="15">
      <c r="A119" s="99">
        <v>3270</v>
      </c>
      <c r="B119" s="98">
        <f>'測定データ貼り付け用シート'!B116-'測定データ貼り付け用シート'!Y116</f>
        <v>0.39</v>
      </c>
      <c r="C119" s="98">
        <f>'測定データ貼り付け用シート'!C116-'測定データ貼り付け用シート'!X116</f>
        <v>0.587</v>
      </c>
      <c r="D119" s="98">
        <f>'測定データ貼り付け用シート'!D116-(('測定データ貼り付け用シート'!W116-'測定データ貼り付け用シート'!Y116)*0.2+'測定データ貼り付け用シート'!Y116)</f>
        <v>0.5336000000000001</v>
      </c>
      <c r="E119" s="98">
        <f>'測定データ貼り付け用シート'!E116-(('測定データ貼り付け用シート'!W116-'測定データ貼り付け用シート'!Y116)*0.3+'測定データ貼り付け用シート'!Y116)</f>
        <v>0.5829</v>
      </c>
      <c r="F119" s="98">
        <f>'測定データ貼り付け用シート'!F116-(('測定データ貼り付け用シート'!W116-'測定データ貼り付け用シート'!Y116)*0.6+'測定データ貼り付け用シート'!Y116)</f>
        <v>0.6758</v>
      </c>
      <c r="G119" s="98">
        <f>'測定データ貼り付け用シート'!G116-('測定データ貼り付け用シート'!W116*1)</f>
        <v>0.748</v>
      </c>
      <c r="H119" s="98">
        <f>'測定データ貼り付け用シート'!H116-('測定データ貼り付け用シート'!V116*1)</f>
        <v>0.721</v>
      </c>
      <c r="I119" s="98">
        <f>'測定データ貼り付け用シート'!I116-(('測定データ貼り付け用シート'!V116-'測定データ貼り付け用シート'!Y116)*0.6+'測定データ貼り付け用シート'!Y116)</f>
        <v>0.6694</v>
      </c>
      <c r="J119" s="98">
        <f>'測定データ貼り付け用シート'!J116-(('測定データ貼り付け用シート'!V116-'測定データ貼り付け用シート'!Y116)*0.3+'測定データ貼り付け用シート'!Y116)</f>
        <v>0.6022000000000001</v>
      </c>
      <c r="K119" s="98">
        <f>'測定データ貼り付け用シート'!K116-(('測定データ貼り付け用シート'!V116-'測定データ貼り付け用シート'!Y116)*0.2+'測定データ貼り付け用シート'!Y116)</f>
        <v>0.5608</v>
      </c>
      <c r="L119" s="98">
        <f>'測定データ貼り付け用シート'!L116-'測定データ貼り付け用シート'!X116</f>
        <v>0.613</v>
      </c>
      <c r="M119" s="98">
        <f>'測定データ貼り付け用シート'!M116-'測定データ貼り付け用シート'!Y116</f>
        <v>0.418</v>
      </c>
      <c r="N119" s="98">
        <f>'測定データ貼り付け用シート'!N116-'測定データ貼り付け用シート'!Y116</f>
        <v>0.391</v>
      </c>
      <c r="O119" s="98">
        <f>'測定データ貼り付け用シート'!O116-'測定データ貼り付け用シート'!X116</f>
        <v>0.603</v>
      </c>
      <c r="P119" s="98">
        <f>'測定データ貼り付け用シート'!P116-(('測定データ貼り付け用シート'!U116-'測定データ貼り付け用シート'!Y116)*0.2+'測定データ貼り付け用シート'!Y116)</f>
        <v>0.5354000000000001</v>
      </c>
      <c r="Q119" s="98">
        <f>'測定データ貼り付け用シート'!Q116-(('測定データ貼り付け用シート'!U116-'測定データ貼り付け用シート'!Y116)*0.3+'測定データ貼り付け用シート'!Y116)</f>
        <v>0.5710999999999999</v>
      </c>
      <c r="R119" s="98">
        <f>'測定データ貼り付け用シート'!R116-(('測定データ貼り付け用シート'!U116-'測定データ貼り付け用シート'!Y116)*0.6+'測定データ貼り付け用シート'!Y116)</f>
        <v>0.6262</v>
      </c>
      <c r="S119" s="98">
        <f>'測定データ貼り付け用シート'!S116-('測定データ貼り付け用シート'!U116*1)</f>
        <v>0.6970000000000001</v>
      </c>
    </row>
    <row r="120" spans="1:19" ht="15">
      <c r="A120" s="99">
        <v>3300</v>
      </c>
      <c r="B120" s="98">
        <f>'測定データ貼り付け用シート'!B117-'測定データ貼り付け用シート'!Y117</f>
        <v>0.387</v>
      </c>
      <c r="C120" s="98">
        <f>'測定データ貼り付け用シート'!C117-'測定データ貼り付け用シート'!X117</f>
        <v>0.5840000000000001</v>
      </c>
      <c r="D120" s="98">
        <f>'測定データ貼り付け用シート'!D117-(('測定データ貼り付け用シート'!W117-'測定データ貼り付け用シート'!Y117)*0.2+'測定データ貼り付け用シート'!Y117)</f>
        <v>0.5306000000000001</v>
      </c>
      <c r="E120" s="98">
        <f>'測定データ貼り付け用シート'!E117-(('測定データ貼り付け用シート'!W117-'測定データ貼り付け用シート'!Y117)*0.3+'測定データ貼り付け用シート'!Y117)</f>
        <v>0.5789</v>
      </c>
      <c r="F120" s="98">
        <f>'測定データ貼り付け用シート'!F117-(('測定データ貼り付け用シート'!W117-'測定データ貼り付け用シート'!Y117)*0.6+'測定データ貼り付け用シート'!Y117)</f>
        <v>0.6718</v>
      </c>
      <c r="G120" s="98">
        <f>'測定データ貼り付け用シート'!G117-('測定データ貼り付け用シート'!W117*1)</f>
        <v>0.744</v>
      </c>
      <c r="H120" s="98">
        <f>'測定データ貼り付け用シート'!H117-('測定データ貼り付け用シート'!V117*1)</f>
        <v>0.719</v>
      </c>
      <c r="I120" s="98">
        <f>'測定データ貼り付け用シート'!I117-(('測定データ貼り付け用シート'!V117-'測定データ貼り付け用シート'!Y117)*0.6+'測定データ貼り付け用シート'!Y117)</f>
        <v>0.6694</v>
      </c>
      <c r="J120" s="98">
        <f>'測定データ貼り付け用シート'!J117-(('測定データ貼り付け用シート'!V117-'測定データ貼り付け用シート'!Y117)*0.3+'測定データ貼り付け用シート'!Y117)</f>
        <v>0.5992</v>
      </c>
      <c r="K120" s="98">
        <f>'測定データ貼り付け用シート'!K117-(('測定データ貼り付け用シート'!V117-'測定データ貼り付け用シート'!Y117)*0.2+'測定データ貼り付け用シート'!Y117)</f>
        <v>0.5588</v>
      </c>
      <c r="L120" s="98">
        <f>'測定データ貼り付け用シート'!L117-'測定データ貼り付け用シート'!X117</f>
        <v>0.611</v>
      </c>
      <c r="M120" s="98">
        <f>'測定データ貼り付け用シート'!M117-'測定データ貼り付け用シート'!Y117</f>
        <v>0.414</v>
      </c>
      <c r="N120" s="98">
        <f>'測定データ貼り付け用シート'!N117-'測定データ貼り付け用シート'!Y117</f>
        <v>0.387</v>
      </c>
      <c r="O120" s="98">
        <f>'測定データ貼り付け用シート'!O117-'測定データ貼り付け用シート'!X117</f>
        <v>0.6000000000000001</v>
      </c>
      <c r="P120" s="98">
        <f>'測定データ貼り付け用シート'!P117-(('測定データ貼り付け用シート'!U117-'測定データ貼り付け用シート'!Y117)*0.2+'測定データ貼り付け用シート'!Y117)</f>
        <v>0.5344</v>
      </c>
      <c r="Q120" s="98">
        <f>'測定データ貼り付け用シート'!Q117-(('測定データ貼り付け用シート'!U117-'測定データ貼り付け用シート'!Y117)*0.3+'測定データ貼り付け用シート'!Y117)</f>
        <v>0.5690999999999999</v>
      </c>
      <c r="R120" s="98">
        <f>'測定データ貼り付け用シート'!R117-(('測定データ貼り付け用シート'!U117-'測定データ貼り付け用シート'!Y117)*0.6+'測定データ貼り付け用シート'!Y117)</f>
        <v>0.6252</v>
      </c>
      <c r="S120" s="98">
        <f>'測定データ貼り付け用シート'!S117-('測定データ貼り付け用シート'!U117*1)</f>
        <v>0.696</v>
      </c>
    </row>
    <row r="121" spans="1:19" ht="15">
      <c r="A121" s="99">
        <v>3330</v>
      </c>
      <c r="B121" s="98">
        <f>'測定データ貼り付け用シート'!B118-'測定データ貼り付け用シート'!Y118</f>
        <v>0.383</v>
      </c>
      <c r="C121" s="98">
        <f>'測定データ貼り付け用シート'!C118-'測定データ貼り付け用シート'!X118</f>
        <v>0.5820000000000001</v>
      </c>
      <c r="D121" s="98">
        <f>'測定データ貼り付け用シート'!D118-(('測定データ貼り付け用シート'!W118-'測定データ貼り付け用シート'!Y118)*0.2+'測定データ貼り付け用シート'!Y118)</f>
        <v>0.5288</v>
      </c>
      <c r="E121" s="98">
        <f>'測定データ貼り付け用シート'!E118-(('測定データ貼り付け用シート'!W118-'測定データ貼り付け用シート'!Y118)*0.3+'測定データ貼り付け用シート'!Y118)</f>
        <v>0.5782</v>
      </c>
      <c r="F121" s="98">
        <f>'測定データ貼り付け用シート'!F118-(('測定データ貼り付け用シート'!W118-'測定データ貼り付け用シート'!Y118)*0.6+'測定データ貼り付け用シート'!Y118)</f>
        <v>0.6714</v>
      </c>
      <c r="G121" s="98">
        <f>'測定データ貼り付け用シート'!G118-('測定データ貼り付け用シート'!W118*1)</f>
        <v>0.746</v>
      </c>
      <c r="H121" s="98">
        <f>'測定データ貼り付け用シート'!H118-('測定データ貼り付け用シート'!V118*1)</f>
        <v>0.7180000000000001</v>
      </c>
      <c r="I121" s="98">
        <f>'測定データ貼り付け用シート'!I118-(('測定データ貼り付け用シート'!V118-'測定データ貼り付け用シート'!Y118)*0.6+'測定データ貼り付け用シート'!Y118)</f>
        <v>0.6664000000000001</v>
      </c>
      <c r="J121" s="98">
        <f>'測定データ貼り付け用シート'!J118-(('測定データ貼り付け用シート'!V118-'測定データ貼り付け用シート'!Y118)*0.3+'測定データ貼り付け用シート'!Y118)</f>
        <v>0.5972</v>
      </c>
      <c r="K121" s="98">
        <f>'測定データ貼り付け用シート'!K118-(('測定データ貼り付け用シート'!V118-'測定データ貼り付け用シート'!Y118)*0.2+'測定データ貼り付け用シート'!Y118)</f>
        <v>0.5558</v>
      </c>
      <c r="L121" s="98">
        <f>'測定データ貼り付け用シート'!L118-'測定データ貼り付け用シート'!X118</f>
        <v>0.609</v>
      </c>
      <c r="M121" s="98">
        <f>'測定データ貼り付け用シート'!M118-'測定データ貼り付け用シート'!Y118</f>
        <v>0.411</v>
      </c>
      <c r="N121" s="98">
        <f>'測定データ貼り付け用シート'!N118-'測定データ貼り付け用シート'!Y118</f>
        <v>0.384</v>
      </c>
      <c r="O121" s="98">
        <f>'測定データ貼り付け用シート'!O118-'測定データ貼り付け用シート'!X118</f>
        <v>0.599</v>
      </c>
      <c r="P121" s="98">
        <f>'測定データ貼り付け用シート'!P118-(('測定データ貼り付け用シート'!U118-'測定データ貼り付け用シート'!Y118)*0.2+'測定データ貼り付け用シート'!Y118)</f>
        <v>0.5314000000000001</v>
      </c>
      <c r="Q121" s="98">
        <f>'測定データ貼り付け用シート'!Q118-(('測定データ貼り付け用シート'!U118-'測定データ貼り付け用シート'!Y118)*0.3+'測定データ貼り付け用シート'!Y118)</f>
        <v>0.5670999999999999</v>
      </c>
      <c r="R121" s="98">
        <f>'測定データ貼り付け用シート'!R118-(('測定データ貼り付け用シート'!U118-'測定データ貼り付け用シート'!Y118)*0.6+'測定データ貼り付け用シート'!Y118)</f>
        <v>0.6232</v>
      </c>
      <c r="S121" s="98">
        <f>'測定データ貼り付け用シート'!S118-('測定データ貼り付け用シート'!U118*1)</f>
        <v>0.6950000000000001</v>
      </c>
    </row>
    <row r="122" spans="1:19" ht="15">
      <c r="A122" s="99">
        <v>3360</v>
      </c>
      <c r="B122" s="98">
        <f>'測定データ貼り付け用シート'!B119-'測定データ貼り付け用シート'!Y119</f>
        <v>0.38</v>
      </c>
      <c r="C122" s="98">
        <f>'測定データ貼り付け用シート'!C119-'測定データ貼り付け用シート'!X119</f>
        <v>0.5800000000000001</v>
      </c>
      <c r="D122" s="98">
        <f>'測定データ貼り付け用シート'!D119-(('測定データ貼り付け用シート'!W119-'測定データ貼り付け用シート'!Y119)*0.2+'測定データ貼り付け用シート'!Y119)</f>
        <v>0.5256000000000001</v>
      </c>
      <c r="E122" s="98">
        <f>'測定データ貼り付け用シート'!E119-(('測定データ貼り付け用シート'!W119-'測定データ貼り付け用シート'!Y119)*0.3+'測定データ貼り付け用シート'!Y119)</f>
        <v>0.5769</v>
      </c>
      <c r="F122" s="98">
        <f>'測定データ貼り付け用シート'!F119-(('測定データ貼り付け用シート'!W119-'測定データ貼り付け用シート'!Y119)*0.6+'測定データ貼り付け用シート'!Y119)</f>
        <v>0.6688000000000001</v>
      </c>
      <c r="G122" s="98">
        <f>'測定データ貼り付け用シート'!G119-('測定データ貼り付け用シート'!W119*1)</f>
        <v>0.742</v>
      </c>
      <c r="H122" s="98">
        <f>'測定データ貼り付け用シート'!H119-('測定データ貼り付け用シート'!V119*1)</f>
        <v>0.717</v>
      </c>
      <c r="I122" s="98">
        <f>'測定データ貼り付け用シート'!I119-(('測定データ貼り付け用シート'!V119-'測定データ貼り付け用シート'!Y119)*0.6+'測定データ貼り付け用シート'!Y119)</f>
        <v>0.6668000000000001</v>
      </c>
      <c r="J122" s="98">
        <f>'測定データ貼り付け用シート'!J119-(('測定データ貼り付け用シート'!V119-'測定データ貼り付け用シート'!Y119)*0.3+'測定データ貼り付け用シート'!Y119)</f>
        <v>0.5959</v>
      </c>
      <c r="K122" s="98">
        <f>'測定データ貼り付け用シート'!K119-(('測定データ貼り付け用シート'!V119-'測定データ貼り付け用シート'!Y119)*0.2+'測定データ貼り付け用シート'!Y119)</f>
        <v>0.5536</v>
      </c>
      <c r="L122" s="98">
        <f>'測定データ貼り付け用シート'!L119-'測定データ貼り付け用シート'!X119</f>
        <v>0.607</v>
      </c>
      <c r="M122" s="98">
        <f>'測定データ貼り付け用シート'!M119-'測定データ貼り付け用シート'!Y119</f>
        <v>0.408</v>
      </c>
      <c r="N122" s="98">
        <f>'測定データ貼り付け用シート'!N119-'測定データ貼り付け用シート'!Y119</f>
        <v>0.381</v>
      </c>
      <c r="O122" s="98">
        <f>'測定データ貼り付け用シート'!O119-'測定データ貼り付け用シート'!X119</f>
        <v>0.5960000000000001</v>
      </c>
      <c r="P122" s="98">
        <f>'測定データ貼り付け用シート'!P119-(('測定データ貼り付け用シート'!U119-'測定データ貼り付け用シート'!Y119)*0.2+'測定データ貼り付け用シート'!Y119)</f>
        <v>0.5292</v>
      </c>
      <c r="Q122" s="98">
        <f>'測定データ貼り付け用シート'!Q119-(('測定データ貼り付け用シート'!U119-'測定データ貼り付け用シート'!Y119)*0.3+'測定データ貼り付け用シート'!Y119)</f>
        <v>0.5648</v>
      </c>
      <c r="R122" s="98">
        <f>'測定データ貼り付け用シート'!R119-(('測定データ貼り付け用シート'!U119-'測定データ貼り付け用シート'!Y119)*0.6+'測定データ貼り付け用シート'!Y119)</f>
        <v>0.6195999999999999</v>
      </c>
      <c r="S122" s="98">
        <f>'測定データ貼り付け用シート'!S119-('測定データ貼り付け用シート'!U119*1)</f>
        <v>0.6930000000000001</v>
      </c>
    </row>
    <row r="123" spans="1:19" ht="15">
      <c r="A123" s="99">
        <v>3390</v>
      </c>
      <c r="B123" s="98">
        <f>'測定データ貼り付け用シート'!B120-'測定データ貼り付け用シート'!Y120</f>
        <v>0.377</v>
      </c>
      <c r="C123" s="98">
        <f>'測定データ貼り付け用シート'!C120-'測定データ貼り付け用シート'!X120</f>
        <v>0.5780000000000001</v>
      </c>
      <c r="D123" s="98">
        <f>'測定データ貼り付け用シート'!D120-(('測定データ貼り付け用シート'!W120-'測定データ貼り付け用シート'!Y120)*0.2+'測定データ貼り付け用シート'!Y120)</f>
        <v>0.5238</v>
      </c>
      <c r="E123" s="98">
        <f>'測定データ貼り付け用シート'!E120-(('測定データ貼り付け用シート'!W120-'測定データ貼り付け用シート'!Y120)*0.3+'測定データ貼り付け用シート'!Y120)</f>
        <v>0.5732</v>
      </c>
      <c r="F123" s="98">
        <f>'測定データ貼り付け用シート'!F120-(('測定データ貼り付け用シート'!W120-'測定データ貼り付け用シート'!Y120)*0.6+'測定データ貼り付け用シート'!Y120)</f>
        <v>0.6674</v>
      </c>
      <c r="G123" s="98">
        <f>'測定データ貼り付け用シート'!G120-('測定データ貼り付け用シート'!W120*1)</f>
        <v>0.742</v>
      </c>
      <c r="H123" s="98">
        <f>'測定データ貼り付け用シート'!H120-('測定データ貼り付け用シート'!V120*1)</f>
        <v>0.71</v>
      </c>
      <c r="I123" s="98">
        <f>'測定データ貼り付け用シート'!I120-(('測定データ貼り付け用シート'!V120-'測定データ貼り付け用シート'!Y120)*0.6+'測定データ貼り付け用シート'!Y120)</f>
        <v>0.6602000000000001</v>
      </c>
      <c r="J123" s="98">
        <f>'測定データ貼り付け用シート'!J120-(('測定データ貼り付け用シート'!V120-'測定データ貼り付け用シート'!Y120)*0.3+'測定データ貼り付け用シート'!Y120)</f>
        <v>0.5901000000000001</v>
      </c>
      <c r="K123" s="98">
        <f>'測定データ貼り付け用シート'!K120-(('測定データ貼り付け用シート'!V120-'測定データ貼り付け用シート'!Y120)*0.2+'測定データ貼り付け用シート'!Y120)</f>
        <v>0.5493999999999999</v>
      </c>
      <c r="L123" s="98">
        <f>'測定データ貼り付け用シート'!L120-'測定データ貼り付け用シート'!X120</f>
        <v>0.6060000000000001</v>
      </c>
      <c r="M123" s="98">
        <f>'測定データ貼り付け用シート'!M120-'測定データ貼り付け用シート'!Y120</f>
        <v>0.40299999999999997</v>
      </c>
      <c r="N123" s="98">
        <f>'測定データ貼り付け用シート'!N120-'測定データ貼り付け用シート'!Y120</f>
        <v>0.377</v>
      </c>
      <c r="O123" s="98">
        <f>'測定データ貼り付け用シート'!O120-'測定データ貼り付け用シート'!X120</f>
        <v>0.5940000000000001</v>
      </c>
      <c r="P123" s="98">
        <f>'測定データ貼り付け用シート'!P120-(('測定データ貼り付け用シート'!U120-'測定データ貼り付け用シート'!Y120)*0.2+'測定データ貼り付け用シート'!Y120)</f>
        <v>0.5264</v>
      </c>
      <c r="Q123" s="98">
        <f>'測定データ貼り付け用シート'!Q120-(('測定データ貼り付け用シート'!U120-'測定データ貼り付け用シート'!Y120)*0.3+'測定データ貼り付け用シート'!Y120)</f>
        <v>0.5610999999999999</v>
      </c>
      <c r="R123" s="98">
        <f>'測定データ貼り付け用シート'!R120-(('測定データ貼り付け用シート'!U120-'測定データ貼り付け用シート'!Y120)*0.6+'測定データ貼り付け用シート'!Y120)</f>
        <v>0.6182</v>
      </c>
      <c r="S123" s="98">
        <f>'測定データ貼り付け用シート'!S120-('測定データ貼り付け用シート'!U120*1)</f>
        <v>0.692</v>
      </c>
    </row>
    <row r="124" spans="1:19" ht="15">
      <c r="A124" s="99">
        <v>3420</v>
      </c>
      <c r="B124" s="98">
        <f>'測定データ貼り付け用シート'!B121-'測定データ貼り付け用シート'!Y121</f>
        <v>0.373</v>
      </c>
      <c r="C124" s="98">
        <f>'測定データ貼り付け用シート'!C121-'測定データ貼り付け用シート'!X121</f>
        <v>0.577</v>
      </c>
      <c r="D124" s="98">
        <f>'測定データ貼り付け用シート'!D121-(('測定データ貼り付け用シート'!W121-'測定データ貼り付け用シート'!Y121)*0.2+'測定データ貼り付け用シート'!Y121)</f>
        <v>0.5218</v>
      </c>
      <c r="E124" s="98">
        <f>'測定データ貼り付け用シート'!E121-(('測定データ貼り付け用シート'!W121-'測定データ貼り付け用シート'!Y121)*0.3+'測定データ貼り付け用シート'!Y121)</f>
        <v>0.5722</v>
      </c>
      <c r="F124" s="98">
        <f>'測定データ貼り付け用シート'!F121-(('測定データ貼り付け用シート'!W121-'測定データ貼り付け用シート'!Y121)*0.6+'測定データ貼り付け用シート'!Y121)</f>
        <v>0.6674</v>
      </c>
      <c r="G124" s="98">
        <f>'測定データ貼り付け用シート'!G121-('測定データ貼り付け用シート'!W121*1)</f>
        <v>0.742</v>
      </c>
      <c r="H124" s="98">
        <f>'測定データ貼り付け用シート'!H121-('測定データ貼り付け用シート'!V121*1)</f>
        <v>0.7140000000000001</v>
      </c>
      <c r="I124" s="98">
        <f>'測定データ貼り付け用シート'!I121-(('測定データ貼り付け用シート'!V121-'測定データ貼り付け用シート'!Y121)*0.6+'測定データ貼り付け用シート'!Y121)</f>
        <v>0.6624000000000001</v>
      </c>
      <c r="J124" s="98">
        <f>'測定データ貼り付け用シート'!J121-(('測定データ貼り付け用シート'!V121-'測定データ貼り付け用シート'!Y121)*0.3+'測定データ貼り付け用シート'!Y121)</f>
        <v>0.5912</v>
      </c>
      <c r="K124" s="98">
        <f>'測定データ貼り付け用シート'!K121-(('測定データ貼り付け用シート'!V121-'測定データ貼り付け用シート'!Y121)*0.2+'測定データ貼り付け用シート'!Y121)</f>
        <v>0.5488000000000001</v>
      </c>
      <c r="L124" s="98">
        <f>'測定データ貼り付け用シート'!L121-'測定データ貼り付け用シート'!X121</f>
        <v>0.603</v>
      </c>
      <c r="M124" s="98">
        <f>'測定データ貼り付け用シート'!M121-'測定データ貼り付け用シート'!Y121</f>
        <v>0.39999999999999997</v>
      </c>
      <c r="N124" s="98">
        <f>'測定データ貼り付け用シート'!N121-'測定データ貼り付け用シート'!Y121</f>
        <v>0.374</v>
      </c>
      <c r="O124" s="98">
        <f>'測定データ貼り付け用シート'!O121-'測定データ貼り付け用シート'!X121</f>
        <v>0.593</v>
      </c>
      <c r="P124" s="98">
        <f>'測定データ貼り付け用シート'!P121-(('測定データ貼り付け用シート'!U121-'測定データ貼り付け用シート'!Y121)*0.2+'測定データ貼り付け用シート'!Y121)</f>
        <v>0.5246</v>
      </c>
      <c r="Q124" s="98">
        <f>'測定データ貼り付け用シート'!Q121-(('測定データ貼り付け用シート'!U121-'測定データ貼り付け用シート'!Y121)*0.3+'測定データ貼り付け用シート'!Y121)</f>
        <v>0.5604</v>
      </c>
      <c r="R124" s="98">
        <f>'測定データ貼り付け用シート'!R121-(('測定データ貼り付け用シート'!U121-'測定データ貼り付け用シート'!Y121)*0.6+'測定データ貼り付け用シート'!Y121)</f>
        <v>0.6177999999999999</v>
      </c>
      <c r="S124" s="98">
        <f>'測定データ貼り付け用シート'!S121-('測定データ貼り付け用シート'!U121*1)</f>
        <v>0.6909999999999998</v>
      </c>
    </row>
    <row r="125" spans="1:19" ht="15">
      <c r="A125" s="99">
        <v>3450</v>
      </c>
      <c r="B125" s="98">
        <f>'測定データ貼り付け用シート'!B122-'測定データ貼り付け用シート'!Y122</f>
        <v>0.37</v>
      </c>
      <c r="C125" s="98">
        <f>'測定データ貼り付け用シート'!C122-'測定データ貼り付け用シート'!X122</f>
        <v>0.5740000000000001</v>
      </c>
      <c r="D125" s="98">
        <f>'測定データ貼り付け用シート'!D122-(('測定データ貼り付け用シート'!W122-'測定データ貼り付け用シート'!Y122)*0.2+'測定データ貼り付け用シート'!Y122)</f>
        <v>0.5188</v>
      </c>
      <c r="E125" s="98">
        <f>'測定データ貼り付け用シート'!E122-(('測定データ貼り付け用シート'!W122-'測定データ貼り付け用シート'!Y122)*0.3+'測定データ貼り付け用シート'!Y122)</f>
        <v>0.5682</v>
      </c>
      <c r="F125" s="98">
        <f>'測定データ貼り付け用シート'!F122-(('測定データ貼り付け用シート'!W122-'測定データ貼り付け用シート'!Y122)*0.6+'測定データ貼り付け用シート'!Y122)</f>
        <v>0.6634</v>
      </c>
      <c r="G125" s="98">
        <f>'測定データ貼り付け用シート'!G122-('測定データ貼り付け用シート'!W122*1)</f>
        <v>0.7390000000000001</v>
      </c>
      <c r="H125" s="98">
        <f>'測定データ貼り付け用シート'!H122-('測定データ貼り付け用シート'!V122*1)</f>
        <v>0.7130000000000001</v>
      </c>
      <c r="I125" s="98">
        <f>'測定データ貼り付け用シート'!I122-(('測定データ貼り付け用シート'!V122-'測定データ貼り付け用シート'!Y122)*0.6+'測定データ貼り付け用シート'!Y122)</f>
        <v>0.6608</v>
      </c>
      <c r="J125" s="98">
        <f>'測定データ貼り付け用シート'!J122-(('測定データ貼り付け用シート'!V122-'測定データ貼り付け用シート'!Y122)*0.3+'測定データ貼り付け用シート'!Y122)</f>
        <v>0.5879</v>
      </c>
      <c r="K125" s="98">
        <f>'測定データ貼り付け用シート'!K122-(('測定データ貼り付け用シート'!V122-'測定データ貼り付け用シート'!Y122)*0.2+'測定データ貼り付け用シート'!Y122)</f>
        <v>0.5456000000000001</v>
      </c>
      <c r="L125" s="98">
        <f>'測定データ貼り付け用シート'!L122-'測定データ貼り付け用シート'!X122</f>
        <v>0.6020000000000001</v>
      </c>
      <c r="M125" s="98">
        <f>'測定データ貼り付け用シート'!M122-'測定データ貼り付け用シート'!Y122</f>
        <v>0.39699999999999996</v>
      </c>
      <c r="N125" s="98">
        <f>'測定データ貼り付け用シート'!N122-'測定データ貼り付け用シート'!Y122</f>
        <v>0.371</v>
      </c>
      <c r="O125" s="98">
        <f>'測定データ貼り付け用シート'!O122-'測定データ貼り付け用シート'!X122</f>
        <v>0.5900000000000001</v>
      </c>
      <c r="P125" s="98">
        <f>'測定データ貼り付け用シート'!P122-(('測定データ貼り付け用シート'!U122-'測定データ貼り付け用シート'!Y122)*0.2+'測定データ貼り付け用シート'!Y122)</f>
        <v>0.5204</v>
      </c>
      <c r="Q125" s="98">
        <f>'測定データ貼り付け用シート'!Q122-(('測定データ貼り付け用シート'!U122-'測定データ貼り付け用シート'!Y122)*0.3+'測定データ貼り付け用シート'!Y122)</f>
        <v>0.5561</v>
      </c>
      <c r="R125" s="98">
        <f>'測定データ貼り付け用シート'!R122-(('測定データ貼り付け用シート'!U122-'測定データ貼り付け用シート'!Y122)*0.6+'測定データ貼り付け用シート'!Y122)</f>
        <v>0.6142</v>
      </c>
      <c r="S125" s="98">
        <f>'測定データ貼り付け用シート'!S122-('測定データ貼り付け用シート'!U122*1)</f>
        <v>0.6890000000000001</v>
      </c>
    </row>
    <row r="126" spans="1:19" ht="15">
      <c r="A126" s="99">
        <v>3480</v>
      </c>
      <c r="B126" s="98">
        <f>'測定データ貼り付け用シート'!B123-'測定データ貼り付け用シート'!Y123</f>
        <v>0.367</v>
      </c>
      <c r="C126" s="98">
        <f>'測定データ貼り付け用シート'!C123-'測定データ貼り付け用シート'!X123</f>
        <v>0.573</v>
      </c>
      <c r="D126" s="98">
        <f>'測定データ貼り付け用シート'!D123-(('測定データ貼り付け用シート'!W123-'測定データ貼り付け用シート'!Y123)*0.2+'測定データ貼り付け用シート'!Y123)</f>
        <v>0.5188</v>
      </c>
      <c r="E126" s="98">
        <f>'測定データ貼り付け用シート'!E123-(('測定データ貼り付け用シート'!W123-'測定データ貼り付け用シート'!Y123)*0.3+'測定データ貼り付け用シート'!Y123)</f>
        <v>0.5672</v>
      </c>
      <c r="F126" s="98">
        <f>'測定データ貼り付け用シート'!F123-(('測定データ貼り付け用シート'!W123-'測定データ貼り付け用シート'!Y123)*0.6+'測定データ貼り付け用シート'!Y123)</f>
        <v>0.6634</v>
      </c>
      <c r="G126" s="98">
        <f>'測定データ貼り付け用シート'!G123-('測定データ貼り付け用シート'!W123*1)</f>
        <v>0.74</v>
      </c>
      <c r="H126" s="98">
        <f>'測定データ貼り付け用シート'!H123-('測定データ貼り付け用シート'!V123*1)</f>
        <v>0.7120000000000001</v>
      </c>
      <c r="I126" s="98">
        <f>'測定データ貼り付け用シート'!I123-(('測定データ貼り付け用シート'!V123-'測定データ貼り付け用シート'!Y123)*0.6+'測定データ貼り付け用シート'!Y123)</f>
        <v>0.6594</v>
      </c>
      <c r="J126" s="98">
        <f>'測定データ貼り付け用シート'!J123-(('測定データ貼り付け用シート'!V123-'測定データ貼り付け用シート'!Y123)*0.3+'測定データ貼り付け用シート'!Y123)</f>
        <v>0.5871999999999999</v>
      </c>
      <c r="K126" s="98">
        <f>'測定データ貼り付け用シート'!K123-(('測定データ貼り付け用シート'!V123-'測定データ貼り付け用シート'!Y123)*0.2+'測定データ貼り付け用シート'!Y123)</f>
        <v>0.5438000000000001</v>
      </c>
      <c r="L126" s="98">
        <f>'測定データ貼り付け用シート'!L123-'測定データ貼り付け用シート'!X123</f>
        <v>0.599</v>
      </c>
      <c r="M126" s="98">
        <f>'測定データ貼り付け用シート'!M123-'測定データ貼り付け用シート'!Y123</f>
        <v>0.39299999999999996</v>
      </c>
      <c r="N126" s="98">
        <f>'測定データ貼り付け用シート'!N123-'測定データ貼り付け用シート'!Y123</f>
        <v>0.368</v>
      </c>
      <c r="O126" s="98">
        <f>'測定データ貼り付け用シート'!O123-'測定データ貼り付け用シート'!X123</f>
        <v>0.589</v>
      </c>
      <c r="P126" s="98">
        <f>'測定データ貼り付け用シート'!P123-(('測定データ貼り付け用シート'!U123-'測定データ貼り付け用シート'!Y123)*0.2+'測定データ貼り付け用シート'!Y123)</f>
        <v>0.5184</v>
      </c>
      <c r="Q126" s="98">
        <f>'測定データ貼り付け用シート'!Q123-(('測定データ貼り付け用シート'!U123-'測定データ貼り付け用シート'!Y123)*0.3+'測定データ貼り付け用シート'!Y123)</f>
        <v>0.5541</v>
      </c>
      <c r="R126" s="98">
        <f>'測定データ貼り付け用シート'!R123-(('測定データ貼り付け用シート'!U123-'測定データ貼り付け用シート'!Y123)*0.6+'測定データ貼り付け用シート'!Y123)</f>
        <v>0.6142</v>
      </c>
      <c r="S126" s="98">
        <f>'測定データ貼り付け用シート'!S123-('測定データ貼り付け用シート'!U123*1)</f>
        <v>0.687</v>
      </c>
    </row>
    <row r="127" spans="1:19" ht="15">
      <c r="A127" s="99">
        <v>3510</v>
      </c>
      <c r="B127" s="98">
        <f>'測定データ貼り付け用シート'!B124-'測定データ貼り付け用シート'!Y124</f>
        <v>0.364</v>
      </c>
      <c r="C127" s="98">
        <f>'測定データ貼り付け用シート'!C124-'測定データ貼り付け用シート'!X124</f>
        <v>0.571</v>
      </c>
      <c r="D127" s="98">
        <f>'測定データ貼り付け用シート'!D124-(('測定データ貼り付け用シート'!W124-'測定データ貼り付け用シート'!Y124)*0.2+'測定データ貼り付け用シート'!Y124)</f>
        <v>0.5186000000000001</v>
      </c>
      <c r="E127" s="98">
        <f>'測定データ貼り付け用シート'!E124-(('測定データ貼り付け用シート'!W124-'測定データ貼り付け用シート'!Y124)*0.3+'測定データ貼り付け用シート'!Y124)</f>
        <v>0.5669</v>
      </c>
      <c r="F127" s="98">
        <f>'測定データ貼り付け用シート'!F124-(('測定データ貼り付け用シート'!W124-'測定データ貼り付け用シート'!Y124)*0.6+'測定データ貼り付け用シート'!Y124)</f>
        <v>0.6628000000000001</v>
      </c>
      <c r="G127" s="98">
        <f>'測定データ貼り付け用シート'!G124-('測定データ貼り付け用シート'!W124*1)</f>
        <v>0.738</v>
      </c>
      <c r="H127" s="98">
        <f>'測定データ貼り付け用シート'!H124-('測定データ貼り付け用シート'!V124*1)</f>
        <v>0.7100000000000001</v>
      </c>
      <c r="I127" s="98">
        <f>'測定データ貼り付け用シート'!I124-(('測定データ貼り付け用シート'!V124-'測定データ貼り付け用シート'!Y124)*0.6+'測定データ貼り付け用シート'!Y124)</f>
        <v>0.6578</v>
      </c>
      <c r="J127" s="98">
        <f>'測定データ貼り付け用シート'!J124-(('測定データ貼り付け用シート'!V124-'測定データ貼り付け用シート'!Y124)*0.3+'測定データ貼り付け用シート'!Y124)</f>
        <v>0.5849</v>
      </c>
      <c r="K127" s="98">
        <f>'測定データ貼り付け用シート'!K124-(('測定データ貼り付け用シート'!V124-'測定データ貼り付け用シート'!Y124)*0.2+'測定データ貼り付け用シート'!Y124)</f>
        <v>0.5416000000000001</v>
      </c>
      <c r="L127" s="98">
        <f>'測定データ貼り付け用シート'!L124-'測定データ貼り付け用シート'!X124</f>
        <v>0.5960000000000001</v>
      </c>
      <c r="M127" s="98">
        <f>'測定データ貼り付け用シート'!M124-'測定データ貼り付け用シート'!Y124</f>
        <v>0.391</v>
      </c>
      <c r="N127" s="98">
        <f>'測定データ貼り付け用シート'!N124-'測定データ貼り付け用シート'!Y124</f>
        <v>0.365</v>
      </c>
      <c r="O127" s="98">
        <f>'測定データ貼り付け用シート'!O124-'測定データ貼り付け用シート'!X124</f>
        <v>0.587</v>
      </c>
      <c r="P127" s="98">
        <f>'測定データ貼り付け用シート'!P124-(('測定データ貼り付け用シート'!U124-'測定データ貼り付け用シート'!Y124)*0.2+'測定データ貼り付け用シート'!Y124)</f>
        <v>0.5174000000000001</v>
      </c>
      <c r="Q127" s="98">
        <f>'測定データ貼り付け用シート'!Q124-(('測定データ貼り付け用シート'!U124-'測定データ貼り付け用シート'!Y124)*0.3+'測定データ貼り付け用シート'!Y124)</f>
        <v>0.5530999999999999</v>
      </c>
      <c r="R127" s="98">
        <f>'測定データ貼り付け用シート'!R124-(('測定データ貼り付け用シート'!U124-'測定データ貼り付け用シート'!Y124)*0.6+'測定データ貼り付け用シート'!Y124)</f>
        <v>0.6122</v>
      </c>
      <c r="S127" s="98">
        <f>'測定データ貼り付け用シート'!S124-('測定データ貼り付け用シート'!U124*1)</f>
        <v>0.6859999999999999</v>
      </c>
    </row>
    <row r="128" spans="1:19" ht="15">
      <c r="A128" s="99">
        <v>3540</v>
      </c>
      <c r="B128" s="98">
        <f>'測定データ貼り付け用シート'!B125-'測定データ貼り付け用シート'!Y125</f>
        <v>0.361</v>
      </c>
      <c r="C128" s="98">
        <f>'測定データ貼り付け用シート'!C125-'測定データ貼り付け用シート'!X125</f>
        <v>0.5680000000000001</v>
      </c>
      <c r="D128" s="98">
        <f>'測定データ貼り付け用シート'!D125-(('測定データ貼り付け用シート'!W125-'測定データ貼り付け用シート'!Y125)*0.2+'測定データ貼り付け用シート'!Y125)</f>
        <v>0.5128</v>
      </c>
      <c r="E128" s="98">
        <f>'測定データ貼り付け用シート'!E125-(('測定データ貼り付け用シート'!W125-'測定データ貼り付け用シート'!Y125)*0.3+'測定データ貼り付け用シート'!Y125)</f>
        <v>0.5632</v>
      </c>
      <c r="F128" s="98">
        <f>'測定データ貼り付け用シート'!F125-(('測定データ貼り付け用シート'!W125-'測定データ貼り付け用シート'!Y125)*0.6+'測定データ貼り付け用シート'!Y125)</f>
        <v>0.6604</v>
      </c>
      <c r="G128" s="98">
        <f>'測定データ貼り付け用シート'!G125-('測定データ貼り付け用シート'!W125*1)</f>
        <v>0.7369999999999999</v>
      </c>
      <c r="H128" s="98">
        <f>'測定データ貼り付け用シート'!H125-('測定データ貼り付け用シート'!V125*1)</f>
        <v>0.7100000000000001</v>
      </c>
      <c r="I128" s="98">
        <f>'測定データ貼り付け用シート'!I125-(('測定データ貼り付け用シート'!V125-'測定データ貼り付け用シート'!Y125)*0.6+'測定データ貼り付け用シート'!Y125)</f>
        <v>0.6578</v>
      </c>
      <c r="J128" s="98">
        <f>'測定データ貼り付け用シート'!J125-(('測定データ貼り付け用シート'!V125-'測定データ貼り付け用シート'!Y125)*0.3+'測定データ貼り付け用シート'!Y125)</f>
        <v>0.5829</v>
      </c>
      <c r="K128" s="98">
        <f>'測定データ貼り付け用シート'!K125-(('測定データ貼り付け用シート'!V125-'測定データ貼り付け用シート'!Y125)*0.2+'測定データ貼り付け用シート'!Y125)</f>
        <v>0.5396000000000001</v>
      </c>
      <c r="L128" s="98">
        <f>'測定データ貼り付け用シート'!L125-'測定データ貼り付け用シート'!X125</f>
        <v>0.595</v>
      </c>
      <c r="M128" s="98">
        <f>'測定データ貼り付け用シート'!M125-'測定データ貼り付け用シート'!Y125</f>
        <v>0.388</v>
      </c>
      <c r="N128" s="98">
        <f>'測定データ貼り付け用シート'!N125-'測定データ貼り付け用シート'!Y125</f>
        <v>0.362</v>
      </c>
      <c r="O128" s="98">
        <f>'測定データ貼り付け用シート'!O125-'測定データ貼り付け用シート'!X125</f>
        <v>0.5840000000000001</v>
      </c>
      <c r="P128" s="98">
        <f>'測定データ貼り付け用シート'!P125-(('測定データ貼り付け用シート'!U125-'測定データ貼り付け用シート'!Y125)*0.2+'測定データ貼り付け用シート'!Y125)</f>
        <v>0.5142</v>
      </c>
      <c r="Q128" s="98">
        <f>'測定データ貼り付け用シート'!Q125-(('測定データ貼り付け用シート'!U125-'測定データ貼り付け用シート'!Y125)*0.3+'測定データ貼り付け用シート'!Y125)</f>
        <v>0.5488</v>
      </c>
      <c r="R128" s="98">
        <f>'測定データ貼り付け用シート'!R125-(('測定データ貼り付け用シート'!U125-'測定データ貼り付け用シート'!Y125)*0.6+'測定データ貼り付け用シート'!Y125)</f>
        <v>0.6086</v>
      </c>
      <c r="S128" s="98">
        <f>'測定データ貼り付け用シート'!S125-('測定データ貼り付け用シート'!U125*1)</f>
        <v>0.6839999999999999</v>
      </c>
    </row>
    <row r="129" spans="1:19" ht="15">
      <c r="A129" s="99">
        <v>3570</v>
      </c>
      <c r="B129" s="98">
        <f>'測定データ貼り付け用シート'!B126-'測定データ貼り付け用シート'!Y126</f>
        <v>0.358</v>
      </c>
      <c r="C129" s="98">
        <f>'測定データ貼り付け用シート'!C126-'測定データ貼り付け用シート'!X126</f>
        <v>0.567</v>
      </c>
      <c r="D129" s="98">
        <f>'測定データ貼り付け用シート'!D126-(('測定データ貼り付け用シート'!W126-'測定データ貼り付け用シート'!Y126)*0.2+'測定データ貼り付け用シート'!Y126)</f>
        <v>0.5106</v>
      </c>
      <c r="E129" s="98">
        <f>'測定データ貼り付け用シート'!E126-(('測定データ貼り付け用シート'!W126-'測定データ貼り付け用シート'!Y126)*0.3+'測定データ貼り付け用シート'!Y126)</f>
        <v>0.5619000000000001</v>
      </c>
      <c r="F129" s="98">
        <f>'測定データ貼り付け用シート'!F126-(('測定データ貼り付け用シート'!W126-'測定データ貼り付け用シート'!Y126)*0.6+'測定データ貼り付け用シート'!Y126)</f>
        <v>0.6597999999999999</v>
      </c>
      <c r="G129" s="98">
        <f>'測定データ貼り付け用シート'!G126-('測定データ貼り付け用シート'!W126*1)</f>
        <v>0.736</v>
      </c>
      <c r="H129" s="98">
        <f>'測定データ貼り付け用シート'!H126-('測定データ貼り付け用シート'!V126*1)</f>
        <v>0.7060000000000001</v>
      </c>
      <c r="I129" s="98">
        <f>'測定データ貼り付け用シート'!I126-(('測定データ貼り付け用シート'!V126-'測定データ貼り付け用シート'!Y126)*0.6+'測定データ貼り付け用シート'!Y126)</f>
        <v>0.6536000000000001</v>
      </c>
      <c r="J129" s="98">
        <f>'測定データ貼り付け用シート'!J126-(('測定データ貼り付け用シート'!V126-'測定データ貼り付け用シート'!Y126)*0.3+'測定データ貼り付け用シート'!Y126)</f>
        <v>0.5803</v>
      </c>
      <c r="K129" s="98">
        <f>'測定データ貼り付け用シート'!K126-(('測定データ貼り付け用シート'!V126-'測定データ貼り付け用シート'!Y126)*0.2+'測定データ貼り付け用シート'!Y126)</f>
        <v>0.5362</v>
      </c>
      <c r="L129" s="98">
        <f>'測定データ貼り付け用シート'!L126-'測定データ貼り付け用シート'!X126</f>
        <v>0.593</v>
      </c>
      <c r="M129" s="98">
        <f>'測定データ貼り付け用シート'!M126-'測定データ貼り付け用シート'!Y126</f>
        <v>0.384</v>
      </c>
      <c r="N129" s="98">
        <f>'測定データ貼り付け用シート'!N126-'測定データ貼り付け用シート'!Y126</f>
        <v>0.359</v>
      </c>
      <c r="O129" s="98">
        <f>'測定データ貼り付け用シート'!O126-'測定データ貼り付け用シート'!X126</f>
        <v>0.5820000000000001</v>
      </c>
      <c r="P129" s="98">
        <f>'測定データ貼り付け用シート'!P126-(('測定データ貼り付け用シート'!U126-'測定データ貼り付け用シート'!Y126)*0.2+'測定データ貼り付け用シート'!Y126)</f>
        <v>0.5112</v>
      </c>
      <c r="Q129" s="98">
        <f>'測定データ貼り付け用シート'!Q126-(('測定データ貼り付け用シート'!U126-'測定データ貼り付け用シート'!Y126)*0.3+'測定データ貼り付け用シート'!Y126)</f>
        <v>0.5478</v>
      </c>
      <c r="R129" s="98">
        <f>'測定データ貼り付け用シート'!R126-(('測定データ貼り付け用シート'!U126-'測定データ貼り付け用シート'!Y126)*0.6+'測定データ貼り付け用シート'!Y126)</f>
        <v>0.6075999999999999</v>
      </c>
      <c r="S129" s="98">
        <f>'測定データ貼り付け用シート'!S126-('測定データ貼り付け用シート'!U126*1)</f>
        <v>0.683</v>
      </c>
    </row>
    <row r="130" spans="1:19" ht="15">
      <c r="A130" s="99">
        <v>3600</v>
      </c>
      <c r="B130" s="98">
        <f>'測定データ貼り付け用シート'!B127-'測定データ貼り付け用シート'!Y127</f>
        <v>0.353</v>
      </c>
      <c r="C130" s="98">
        <f>'測定データ貼り付け用シート'!C127-'測定データ貼り付け用シート'!X127</f>
        <v>0.5660000000000001</v>
      </c>
      <c r="D130" s="98">
        <f>'測定データ貼り付け用シート'!D127-(('測定データ貼り付け用シート'!W127-'測定データ貼り付け用シート'!Y127)*0.2+'測定データ貼り付け用シート'!Y127)</f>
        <v>0.5078</v>
      </c>
      <c r="E130" s="98">
        <f>'測定データ貼り付け用シート'!E127-(('測定データ貼り付け用シート'!W127-'測定データ貼り付け用シート'!Y127)*0.3+'測定データ貼り付け用シート'!Y127)</f>
        <v>0.5612</v>
      </c>
      <c r="F130" s="98">
        <f>'測定データ貼り付け用シート'!F127-(('測定データ貼り付け用シート'!W127-'測定データ貼り付け用シート'!Y127)*0.6+'測定データ貼り付け用シート'!Y127)</f>
        <v>0.6594</v>
      </c>
      <c r="G130" s="98">
        <f>'測定データ貼り付け用シート'!G127-('測定データ貼り付け用シート'!W127*1)</f>
        <v>0.7350000000000001</v>
      </c>
      <c r="H130" s="98">
        <f>'測定データ貼り付け用シート'!H127-('測定データ貼り付け用シート'!V127*1)</f>
        <v>0.704</v>
      </c>
      <c r="I130" s="98">
        <f>'測定データ貼り付け用シート'!I127-(('測定データ貼り付け用シート'!V127-'測定データ貼り付け用シート'!Y127)*0.6+'測定データ貼り付け用シート'!Y127)</f>
        <v>0.6516000000000001</v>
      </c>
      <c r="J130" s="98">
        <f>'測定データ貼り付け用シート'!J127-(('測定データ貼り付け用シート'!V127-'測定データ貼り付け用シート'!Y127)*0.3+'測定データ貼り付け用シート'!Y127)</f>
        <v>0.5773</v>
      </c>
      <c r="K130" s="98">
        <f>'測定データ貼り付け用シート'!K127-(('測定データ貼り付け用シート'!V127-'測定データ貼り付け用シート'!Y127)*0.2+'測定データ貼り付け用シート'!Y127)</f>
        <v>0.5332</v>
      </c>
      <c r="L130" s="98">
        <f>'測定データ貼り付け用シート'!L127-'測定データ貼り付け用シート'!X127</f>
        <v>0.5900000000000001</v>
      </c>
      <c r="M130" s="98">
        <f>'測定データ貼り付け用シート'!M127-'測定データ貼り付け用シート'!Y127</f>
        <v>0.38</v>
      </c>
      <c r="N130" s="98">
        <f>'測定データ貼り付け用シート'!N127-'測定データ貼り付け用シート'!Y127</f>
        <v>0.355</v>
      </c>
      <c r="O130" s="98">
        <f>'測定データ貼り付け用シート'!O127-'測定データ貼り付け用シート'!X127</f>
        <v>0.581</v>
      </c>
      <c r="P130" s="98">
        <f>'測定データ貼り付け用シート'!P127-(('測定データ貼り付け用シート'!U127-'測定データ貼り付け用シート'!Y127)*0.2+'測定データ貼り付け用シート'!Y127)</f>
        <v>0.5084</v>
      </c>
      <c r="Q130" s="98">
        <f>'測定データ貼り付け用シート'!Q127-(('測定データ貼り付け用シート'!U127-'測定データ貼り付け用シート'!Y127)*0.3+'測定データ貼り付け用シート'!Y127)</f>
        <v>0.5441</v>
      </c>
      <c r="R130" s="98">
        <f>'測定データ貼り付け用シート'!R127-(('測定データ貼り付け用シート'!U127-'測定データ貼り付け用シート'!Y127)*0.6+'測定データ貼り付け用シート'!Y127)</f>
        <v>0.6052</v>
      </c>
      <c r="S130" s="98">
        <f>'測定データ貼り付け用シート'!S127-('測定データ貼り付け用シート'!U127*1)</f>
        <v>0.6799999999999999</v>
      </c>
    </row>
    <row r="131" spans="1:19" ht="15">
      <c r="A131" s="99">
        <v>3630</v>
      </c>
      <c r="B131" s="98">
        <f>'測定データ貼り付け用シート'!B128-'測定データ貼り付け用シート'!Y128</f>
        <v>0.35</v>
      </c>
      <c r="C131" s="98">
        <f>'測定データ貼り付け用シート'!C128-'測定データ貼り付け用シート'!X128</f>
        <v>0.562</v>
      </c>
      <c r="D131" s="98">
        <f>'測定データ貼り付け用シート'!D128-(('測定データ貼り付け用シート'!W128-'測定データ貼り付け用シート'!Y128)*0.2+'測定データ貼り付け用シート'!Y128)</f>
        <v>0.505</v>
      </c>
      <c r="E131" s="98">
        <f>'測定データ貼り付け用シート'!E128-(('測定データ貼り付け用シート'!W128-'測定データ貼り付け用シート'!Y128)*0.3+'測定データ貼り付け用シート'!Y128)</f>
        <v>0.5565</v>
      </c>
      <c r="F131" s="98">
        <f>'測定データ貼り付け用シート'!F128-(('測定データ貼り付け用シート'!W128-'測定データ貼り付け用シート'!Y128)*0.6+'測定データ貼り付け用シート'!Y128)</f>
        <v>0.655</v>
      </c>
      <c r="G131" s="98">
        <f>'測定データ貼り付け用シート'!G128-('測定データ貼り付け用シート'!W128*1)</f>
        <v>0.734</v>
      </c>
      <c r="H131" s="98">
        <f>'測定データ貼り付け用シート'!H128-('測定データ貼り付け用シート'!V128*1)</f>
        <v>0.7040000000000001</v>
      </c>
      <c r="I131" s="98">
        <f>'測定データ貼り付け用シート'!I128-(('測定データ貼り付け用シート'!V128-'測定データ貼り付け用シート'!Y128)*0.6+'測定データ貼り付け用シート'!Y128)</f>
        <v>0.6502000000000001</v>
      </c>
      <c r="J131" s="98">
        <f>'測定データ貼り付け用シート'!J128-(('測定データ貼り付け用シート'!V128-'測定データ貼り付け用シート'!Y128)*0.3+'測定データ貼り付け用シート'!Y128)</f>
        <v>0.5756</v>
      </c>
      <c r="K131" s="98">
        <f>'測定データ貼り付け用シート'!K128-(('測定データ貼り付け用シート'!V128-'測定データ貼り付け用シート'!Y128)*0.2+'測定データ貼り付け用シート'!Y128)</f>
        <v>0.5304</v>
      </c>
      <c r="L131" s="98">
        <f>'測定データ貼り付け用シート'!L128-'測定データ貼り付け用シート'!X128</f>
        <v>0.589</v>
      </c>
      <c r="M131" s="98">
        <f>'測定データ貼り付け用シート'!M128-'測定データ貼り付け用シート'!Y128</f>
        <v>0.376</v>
      </c>
      <c r="N131" s="98">
        <f>'測定データ貼り付け用シート'!N128-'測定データ貼り付け用シート'!Y128</f>
        <v>0.351</v>
      </c>
      <c r="O131" s="98">
        <f>'測定データ貼り付け用シート'!O128-'測定データ貼り付け用シート'!X128</f>
        <v>0.5780000000000001</v>
      </c>
      <c r="P131" s="98">
        <f>'測定データ貼り付け用シート'!P128-(('測定データ貼り付け用シート'!U128-'測定データ貼り付け用シート'!Y128)*0.2+'測定データ貼り付け用シート'!Y128)</f>
        <v>0.5056</v>
      </c>
      <c r="Q131" s="98">
        <f>'測定データ貼り付け用シート'!Q128-(('測定データ貼り付け用シート'!U128-'測定データ貼り付け用シート'!Y128)*0.3+'測定データ貼り付け用シート'!Y128)</f>
        <v>0.5424</v>
      </c>
      <c r="R131" s="98">
        <f>'測定データ貼り付け用シート'!R128-(('測定データ貼り付け用シート'!U128-'測定データ貼り付け用シート'!Y128)*0.6+'測定データ貼り付け用シート'!Y128)</f>
        <v>0.6037999999999999</v>
      </c>
      <c r="S131" s="98">
        <f>'測定データ貼り付け用シート'!S128-('測定データ貼り付け用シート'!U128*1)</f>
        <v>0.6809999999999998</v>
      </c>
    </row>
    <row r="132" spans="1:19" ht="15">
      <c r="A132" s="99">
        <v>3660</v>
      </c>
      <c r="B132" s="98">
        <f>'測定データ貼り付け用シート'!B129-'測定データ貼り付け用シート'!Y129</f>
        <v>0.348</v>
      </c>
      <c r="C132" s="98">
        <f>'測定データ貼り付け用シート'!C129-'測定データ貼り付け用シート'!X129</f>
        <v>0.5609999999999999</v>
      </c>
      <c r="D132" s="98">
        <f>'測定データ貼り付け用シート'!D129-(('測定データ貼り付け用シート'!W129-'測定データ貼り付け用シート'!Y129)*0.2+'測定データ貼り付け用シート'!Y129)</f>
        <v>0.5038</v>
      </c>
      <c r="E132" s="98">
        <f>'測定データ貼り付け用シート'!E129-(('測定データ貼り付け用シート'!W129-'測定データ貼り付け用シート'!Y129)*0.3+'測定データ貼り付け用シート'!Y129)</f>
        <v>0.5572</v>
      </c>
      <c r="F132" s="98">
        <f>'測定データ貼り付け用シート'!F129-(('測定データ貼り付け用シート'!W129-'測定データ貼り付け用シート'!Y129)*0.6+'測定データ貼り付け用シート'!Y129)</f>
        <v>0.6554</v>
      </c>
      <c r="G132" s="98">
        <f>'測定データ貼り付け用シート'!G129-('測定データ貼り付け用シート'!W129*1)</f>
        <v>0.734</v>
      </c>
      <c r="H132" s="98">
        <f>'測定データ貼り付け用シート'!H129-('測定データ貼り付け用シート'!V129*1)</f>
        <v>0.706</v>
      </c>
      <c r="I132" s="98">
        <f>'測定データ貼り付け用シート'!I129-(('測定データ貼り付け用シート'!V129-'測定データ貼り付け用シート'!Y129)*0.6+'測定データ貼り付け用シート'!Y129)</f>
        <v>0.6504000000000001</v>
      </c>
      <c r="J132" s="98">
        <f>'測定データ貼り付け用シート'!J129-(('測定データ貼り付け用シート'!V129-'測定データ貼り付け用シート'!Y129)*0.3+'測定データ貼り付け用シート'!Y129)</f>
        <v>0.5751999999999999</v>
      </c>
      <c r="K132" s="98">
        <f>'測定データ貼り付け用シート'!K129-(('測定データ貼り付け用シート'!V129-'測定データ貼り付け用シート'!Y129)*0.2+'測定データ貼り付け用シート'!Y129)</f>
        <v>0.5298</v>
      </c>
      <c r="L132" s="98">
        <f>'測定データ貼り付け用シート'!L129-'測定データ貼り付け用シート'!X129</f>
        <v>0.5860000000000001</v>
      </c>
      <c r="M132" s="98">
        <f>'測定データ貼り付け用シート'!M129-'測定データ貼り付け用シート'!Y129</f>
        <v>0.374</v>
      </c>
      <c r="N132" s="98">
        <f>'測定データ貼り付け用シート'!N129-'測定データ貼り付け用シート'!Y129</f>
        <v>0.349</v>
      </c>
      <c r="O132" s="98">
        <f>'測定データ貼り付け用シート'!O129-'測定データ貼り付け用シート'!X129</f>
        <v>0.5760000000000001</v>
      </c>
      <c r="P132" s="98">
        <f>'測定データ貼り付け用シート'!P129-(('測定データ貼り付け用シート'!U129-'測定データ貼り付け用シート'!Y129)*0.2+'測定データ貼り付け用シート'!Y129)</f>
        <v>0.5044</v>
      </c>
      <c r="Q132" s="98">
        <f>'測定データ貼り付け用シート'!Q129-(('測定データ貼り付け用シート'!U129-'測定データ貼り付け用シート'!Y129)*0.3+'測定データ貼り付け用シート'!Y129)</f>
        <v>0.5410999999999999</v>
      </c>
      <c r="R132" s="98">
        <f>'測定データ貼り付け用シート'!R129-(('測定データ貼り付け用シート'!U129-'測定データ貼り付け用シート'!Y129)*0.6+'測定データ貼り付け用シート'!Y129)</f>
        <v>0.6022</v>
      </c>
      <c r="S132" s="98">
        <f>'測定データ貼り付け用シート'!S129-('測定データ貼り付け用シート'!U129*1)</f>
        <v>0.6809999999999998</v>
      </c>
    </row>
    <row r="133" spans="1:19" ht="15">
      <c r="A133" s="99">
        <v>3690</v>
      </c>
      <c r="B133" s="98">
        <f>'測定データ貼り付け用シート'!B130-'測定データ貼り付け用シート'!Y130</f>
        <v>0.344</v>
      </c>
      <c r="C133" s="98">
        <f>'測定データ貼り付け用シート'!C130-'測定データ貼り付け用シート'!X130</f>
        <v>0.56</v>
      </c>
      <c r="D133" s="98">
        <f>'測定データ貼り付け用シート'!D130-(('測定データ貼り付け用シート'!W130-'測定データ貼り付け用シート'!Y130)*0.2+'測定データ貼り付け用シート'!Y130)</f>
        <v>0.5008</v>
      </c>
      <c r="E133" s="98">
        <f>'測定データ貼り付け用シート'!E130-(('測定データ貼り付け用シート'!W130-'測定データ貼り付け用シート'!Y130)*0.3+'測定データ貼り付け用シート'!Y130)</f>
        <v>0.5552</v>
      </c>
      <c r="F133" s="98">
        <f>'測定データ貼り付け用シート'!F130-(('測定データ貼り付け用シート'!W130-'測定データ貼り付け用シート'!Y130)*0.6+'測定データ貼り付け用シート'!Y130)</f>
        <v>0.6514000000000001</v>
      </c>
      <c r="G133" s="98">
        <f>'測定データ貼り付け用シート'!G130-('測定データ貼り付け用シート'!W130*1)</f>
        <v>0.7310000000000001</v>
      </c>
      <c r="H133" s="98">
        <f>'測定データ貼り付け用シート'!H130-('測定データ貼り付け用シート'!V130*1)</f>
        <v>0.7000000000000001</v>
      </c>
      <c r="I133" s="98">
        <f>'測定データ貼り付け用シート'!I130-(('測定データ貼り付け用シート'!V130-'測定データ貼り付け用シート'!Y130)*0.6+'測定データ貼り付け用シート'!Y130)</f>
        <v>0.646</v>
      </c>
      <c r="J133" s="98">
        <f>'測定データ貼り付け用シート'!J130-(('測定データ貼り付け用シート'!V130-'測定データ貼り付け用シート'!Y130)*0.3+'測定データ貼り付け用シート'!Y130)</f>
        <v>0.571</v>
      </c>
      <c r="K133" s="98">
        <f>'測定データ貼り付け用シート'!K130-(('測定データ貼り付け用シート'!V130-'測定データ貼り付け用シート'!Y130)*0.2+'測定データ貼り付け用シート'!Y130)</f>
        <v>0.525</v>
      </c>
      <c r="L133" s="98">
        <f>'測定データ貼り付け用シート'!L130-'測定データ貼り付け用シート'!X130</f>
        <v>0.585</v>
      </c>
      <c r="M133" s="98">
        <f>'測定データ貼り付け用シート'!M130-'測定データ貼り付け用シート'!Y130</f>
        <v>0.37</v>
      </c>
      <c r="N133" s="98">
        <f>'測定データ貼り付け用シート'!N130-'測定データ貼り付け用シート'!Y130</f>
        <v>0.345</v>
      </c>
      <c r="O133" s="98">
        <f>'測定データ貼り付け用シート'!O130-'測定データ貼り付け用シート'!X130</f>
        <v>0.5740000000000001</v>
      </c>
      <c r="P133" s="98">
        <f>'測定データ貼り付け用シート'!P130-(('測定データ貼り付け用シート'!U130-'測定データ貼り付け用シート'!Y130)*0.2+'測定データ貼り付け用シート'!Y130)</f>
        <v>0.5004</v>
      </c>
      <c r="Q133" s="98">
        <f>'測定データ貼り付け用シート'!Q130-(('測定データ貼り付け用シート'!U130-'測定データ貼り付け用シート'!Y130)*0.3+'測定データ貼り付け用シート'!Y130)</f>
        <v>0.5370999999999999</v>
      </c>
      <c r="R133" s="98">
        <f>'測定データ貼り付け用シート'!R130-(('測定データ貼り付け用シート'!U130-'測定データ貼り付け用シート'!Y130)*0.6+'測定データ貼り付け用シート'!Y130)</f>
        <v>0.5972</v>
      </c>
      <c r="S133" s="98">
        <f>'測定データ貼り付け用シート'!S130-('測定データ貼り付け用シート'!U130*1)</f>
        <v>0.677</v>
      </c>
    </row>
    <row r="134" spans="1:19" ht="15">
      <c r="A134" s="99">
        <v>3720</v>
      </c>
      <c r="B134" s="98">
        <f>'測定データ貼り付け用シート'!B131-'測定データ貼り付け用シート'!Y131</f>
        <v>0.34099999999999997</v>
      </c>
      <c r="C134" s="98">
        <f>'測定データ貼り付け用シート'!C131-'測定データ貼り付け用シート'!X131</f>
        <v>0.5569999999999999</v>
      </c>
      <c r="D134" s="98">
        <f>'測定データ貼り付け用シート'!D131-(('測定データ貼り付け用シート'!W131-'測定データ貼り付け用シート'!Y131)*0.2+'測定データ貼り付け用シート'!Y131)</f>
        <v>0.498</v>
      </c>
      <c r="E134" s="98">
        <f>'測定データ貼り付け用シート'!E131-(('測定データ貼り付け用シート'!W131-'測定データ貼り付け用シート'!Y131)*0.3+'測定データ貼り付け用シート'!Y131)</f>
        <v>0.5555</v>
      </c>
      <c r="F134" s="98">
        <f>'測定データ貼り付け用シート'!F131-(('測定データ貼り付け用シート'!W131-'測定データ貼り付け用シート'!Y131)*0.6+'測定データ貼り付け用シート'!Y131)</f>
        <v>0.651</v>
      </c>
      <c r="G134" s="98">
        <f>'測定データ貼り付け用シート'!G131-('測定データ貼り付け用シート'!W131*1)</f>
        <v>0.732</v>
      </c>
      <c r="H134" s="98">
        <f>'測定データ貼り付け用シート'!H131-('測定データ貼り付け用シート'!V131*1)</f>
        <v>0.7030000000000001</v>
      </c>
      <c r="I134" s="98">
        <f>'測定データ貼り付け用シート'!I131-(('測定データ貼り付け用シート'!V131-'測定データ貼り付け用シート'!Y131)*0.6+'測定データ貼り付け用シート'!Y131)</f>
        <v>0.647</v>
      </c>
      <c r="J134" s="98">
        <f>'測定データ貼り付け用シート'!J131-(('測定データ貼り付け用シート'!V131-'測定データ貼り付け用シート'!Y131)*0.3+'測定データ貼り付け用シート'!Y131)</f>
        <v>0.5705</v>
      </c>
      <c r="K134" s="98">
        <f>'測定データ貼り付け用シート'!K131-(('測定データ貼り付け用シート'!V131-'測定データ貼り付け用シート'!Y131)*0.2+'測定データ貼り付け用シート'!Y131)</f>
        <v>0.524</v>
      </c>
      <c r="L134" s="98">
        <f>'測定データ貼り付け用シート'!L131-'測定データ貼り付け用シート'!X131</f>
        <v>0.5820000000000001</v>
      </c>
      <c r="M134" s="98">
        <f>'測定データ貼り付け用シート'!M131-'測定データ貼り付け用シート'!Y131</f>
        <v>0.367</v>
      </c>
      <c r="N134" s="98">
        <f>'測定データ貼り付け用シート'!N131-'測定データ貼り付け用シート'!Y131</f>
        <v>0.34199999999999997</v>
      </c>
      <c r="O134" s="98">
        <f>'測定データ貼り付け用シート'!O131-'測定データ貼り付け用シート'!X131</f>
        <v>0.5720000000000001</v>
      </c>
      <c r="P134" s="98">
        <f>'測定データ貼り付け用シート'!P131-(('測定データ貼り付け用シート'!U131-'測定データ貼り付け用シート'!Y131)*0.2+'測定データ貼り付け用シート'!Y131)</f>
        <v>0.4984</v>
      </c>
      <c r="Q134" s="98">
        <f>'測定データ貼り付け用シート'!Q131-(('測定データ貼り付け用シート'!U131-'測定データ貼り付け用シート'!Y131)*0.3+'測定データ貼り付け用シート'!Y131)</f>
        <v>0.5351000000000001</v>
      </c>
      <c r="R134" s="98">
        <f>'測定データ貼り付け用シート'!R131-(('測定データ貼り付け用シート'!U131-'測定データ貼り付け用シート'!Y131)*0.6+'測定データ貼り付け用シート'!Y131)</f>
        <v>0.5962</v>
      </c>
      <c r="S134" s="98">
        <f>'測定データ貼り付け用シート'!S131-('測定データ貼り付け用シート'!U131*1)</f>
        <v>0.675</v>
      </c>
    </row>
    <row r="135" spans="1:19" ht="15">
      <c r="A135" s="99">
        <v>3750</v>
      </c>
      <c r="B135" s="98">
        <f>'測定データ貼り付け用シート'!B132-'測定データ貼り付け用シート'!Y132</f>
        <v>0.33599999999999997</v>
      </c>
      <c r="C135" s="98">
        <f>'測定データ貼り付け用シート'!C132-'測定データ貼り付け用シート'!X132</f>
        <v>0.5549999999999999</v>
      </c>
      <c r="D135" s="98">
        <f>'測定データ貼り付け用シート'!D132-(('測定データ貼り付け用シート'!W132-'測定データ貼り付け用シート'!Y132)*0.2+'測定データ貼り付け用シート'!Y132)</f>
        <v>0.49620000000000003</v>
      </c>
      <c r="E135" s="98">
        <f>'測定データ貼り付け用シート'!E132-(('測定データ貼り付け用シート'!W132-'測定データ貼り付け用シート'!Y132)*0.3+'測定データ貼り付け用シート'!Y132)</f>
        <v>0.5498000000000001</v>
      </c>
      <c r="F135" s="98">
        <f>'測定データ貼り付け用シート'!F132-(('測定データ貼り付け用シート'!W132-'測定データ貼り付け用シート'!Y132)*0.6+'測定データ貼り付け用シート'!Y132)</f>
        <v>0.6506000000000001</v>
      </c>
      <c r="G135" s="98">
        <f>'測定データ貼り付け用シート'!G132-('測定データ貼り付け用シート'!W132*1)</f>
        <v>0.7309999999999999</v>
      </c>
      <c r="H135" s="98">
        <f>'測定データ貼り付け用シート'!H132-('測定データ貼り付け用シート'!V132*1)</f>
        <v>0.702</v>
      </c>
      <c r="I135" s="98">
        <f>'測定データ貼り付け用シート'!I132-(('測定データ貼り付け用シート'!V132-'測定データ貼り付け用シート'!Y132)*0.6+'測定データ貼り付け用シート'!Y132)</f>
        <v>0.6446000000000001</v>
      </c>
      <c r="J135" s="98">
        <f>'測定データ貼り付け用シート'!J132-(('測定データ貼り付け用シート'!V132-'測定データ貼り付け用シート'!Y132)*0.3+'測定データ貼り付け用シート'!Y132)</f>
        <v>0.5678</v>
      </c>
      <c r="K135" s="98">
        <f>'測定データ貼り付け用シート'!K132-(('測定データ貼り付け用シート'!V132-'測定データ貼り付け用シート'!Y132)*0.2+'測定データ貼り付け用シート'!Y132)</f>
        <v>0.5202</v>
      </c>
      <c r="L135" s="98">
        <f>'測定データ貼り付け用シート'!L132-'測定データ貼り付け用シート'!X132</f>
        <v>0.5800000000000001</v>
      </c>
      <c r="M135" s="98">
        <f>'測定データ貼り付け用シート'!M132-'測定データ貼り付け用シート'!Y132</f>
        <v>0.362</v>
      </c>
      <c r="N135" s="98">
        <f>'測定データ貼り付け用シート'!N132-'測定データ貼り付け用シート'!Y132</f>
        <v>0.33799999999999997</v>
      </c>
      <c r="O135" s="98">
        <f>'測定データ貼り付け用シート'!O132-'測定データ貼り付け用シート'!X132</f>
        <v>0.571</v>
      </c>
      <c r="P135" s="98">
        <f>'測定データ貼り付け用シート'!P132-(('測定データ貼り付け用シート'!U132-'測定データ貼り付け用シート'!Y132)*0.2+'測定データ貼り付け用シート'!Y132)</f>
        <v>0.4956</v>
      </c>
      <c r="Q135" s="98">
        <f>'測定データ貼り付け用シート'!Q132-(('測定データ貼り付け用シート'!U132-'測定データ貼り付け用シート'!Y132)*0.3+'測定データ貼り付け用シート'!Y132)</f>
        <v>0.5324</v>
      </c>
      <c r="R135" s="98">
        <f>'測定データ貼り付け用シート'!R132-(('測定データ貼り付け用シート'!U132-'測定データ貼り付け用シート'!Y132)*0.6+'測定データ貼り付け用シート'!Y132)</f>
        <v>0.5948</v>
      </c>
      <c r="S135" s="98">
        <f>'測定データ貼り付け用シート'!S132-('測定データ貼り付け用シート'!U132*1)</f>
        <v>0.6759999999999999</v>
      </c>
    </row>
    <row r="136" spans="1:19" ht="15">
      <c r="A136" s="99">
        <v>3780</v>
      </c>
      <c r="B136" s="98">
        <f>'測定データ貼り付け用シート'!B133-'測定データ貼り付け用シート'!Y133</f>
        <v>0.33399999999999996</v>
      </c>
      <c r="C136" s="98">
        <f>'測定データ貼り付け用シート'!C133-'測定データ貼り付け用シート'!X133</f>
        <v>0.5529999999999999</v>
      </c>
      <c r="D136" s="98">
        <f>'測定データ貼り付け用シート'!D133-(('測定データ貼り付け用シート'!W133-'測定データ貼り付け用シート'!Y133)*0.2+'測定データ貼り付け用シート'!Y133)</f>
        <v>0.493</v>
      </c>
      <c r="E136" s="98">
        <f>'測定データ貼り付け用シート'!E133-(('測定データ貼り付け用シート'!W133-'測定データ貼り付け用シート'!Y133)*0.3+'測定データ貼り付け用シート'!Y133)</f>
        <v>0.5475</v>
      </c>
      <c r="F136" s="98">
        <f>'測定データ貼り付け用シート'!F133-(('測定データ貼り付け用シート'!W133-'測定データ貼り付け用シート'!Y133)*0.6+'測定データ貼り付け用シート'!Y133)</f>
        <v>0.6480000000000001</v>
      </c>
      <c r="G136" s="98">
        <f>'測定データ貼り付け用シート'!G133-('測定データ貼り付け用シート'!W133*1)</f>
        <v>0.728</v>
      </c>
      <c r="H136" s="98">
        <f>'測定データ貼り付け用シート'!H133-('測定データ貼り付け用シート'!V133*1)</f>
        <v>0.7010000000000001</v>
      </c>
      <c r="I136" s="98">
        <f>'測定データ貼り付け用シート'!I133-(('測定データ貼り付け用シート'!V133-'測定データ貼り付け用シート'!Y133)*0.6+'測定データ貼り付け用シート'!Y133)</f>
        <v>0.645</v>
      </c>
      <c r="J136" s="98">
        <f>'測定データ貼り付け用シート'!J133-(('測定データ貼り付け用シート'!V133-'測定データ貼り付け用シート'!Y133)*0.3+'測定データ貼り付け用シート'!Y133)</f>
        <v>0.5665</v>
      </c>
      <c r="K136" s="98">
        <f>'測定データ貼り付け用シート'!K133-(('測定データ貼り付け用シート'!V133-'測定データ貼り付け用シート'!Y133)*0.2+'測定データ貼り付け用シート'!Y133)</f>
        <v>0.52</v>
      </c>
      <c r="L136" s="98">
        <f>'測定データ貼り付け用シート'!L133-'測定データ貼り付け用シート'!X133</f>
        <v>0.579</v>
      </c>
      <c r="M136" s="98">
        <f>'測定データ貼り付け用シート'!M133-'測定データ貼り付け用シート'!Y133</f>
        <v>0.36</v>
      </c>
      <c r="N136" s="98">
        <f>'測定データ貼り付け用シート'!N133-'測定データ貼り付け用シート'!Y133</f>
        <v>0.33599999999999997</v>
      </c>
      <c r="O136" s="98">
        <f>'測定データ貼り付け用シート'!O133-'測定データ貼り付け用シート'!X133</f>
        <v>0.5680000000000001</v>
      </c>
      <c r="P136" s="98">
        <f>'測定データ貼り付け用シート'!P133-(('測定データ貼り付け用シート'!U133-'測定データ貼り付け用シート'!Y133)*0.2+'測定データ貼り付け用シート'!Y133)</f>
        <v>0.4936</v>
      </c>
      <c r="Q136" s="98">
        <f>'測定データ貼り付け用シート'!Q133-(('測定データ貼り付け用シート'!U133-'測定データ貼り付け用シート'!Y133)*0.3+'測定データ貼り付け用シート'!Y133)</f>
        <v>0.5304</v>
      </c>
      <c r="R136" s="98">
        <f>'測定データ貼り付け用シート'!R133-(('測定データ貼り付け用シート'!U133-'測定データ貼り付け用シート'!Y133)*0.6+'測定データ貼り付け用シート'!Y133)</f>
        <v>0.5937999999999999</v>
      </c>
      <c r="S136" s="98">
        <f>'測定データ貼り付け用シート'!S133-('測定データ貼り付け用シート'!U133*1)</f>
        <v>0.6749999999999998</v>
      </c>
    </row>
    <row r="137" spans="1:19" ht="15">
      <c r="A137" s="99">
        <v>3810</v>
      </c>
      <c r="B137" s="98">
        <f>'測定データ貼り付け用シート'!B134-'測定データ貼り付け用シート'!Y134</f>
        <v>0.33199999999999996</v>
      </c>
      <c r="C137" s="98">
        <f>'測定データ貼り付け用シート'!C134-'測定データ貼り付け用シート'!X134</f>
        <v>0.5509999999999999</v>
      </c>
      <c r="D137" s="98">
        <f>'測定データ貼り付け用シート'!D134-(('測定データ貼り付け用シート'!W134-'測定データ貼り付け用シート'!Y134)*0.2+'測定データ貼り付け用シート'!Y134)</f>
        <v>0.492</v>
      </c>
      <c r="E137" s="98">
        <f>'測定データ貼り付け用シート'!E134-(('測定データ貼り付け用シート'!W134-'測定データ貼り付け用シート'!Y134)*0.3+'測定データ貼り付け用シート'!Y134)</f>
        <v>0.5455</v>
      </c>
      <c r="F137" s="98">
        <f>'測定データ貼り付け用シート'!F134-(('測定データ貼り付け用シート'!W134-'測定データ貼り付け用シート'!Y134)*0.6+'測定データ貼り付け用シート'!Y134)</f>
        <v>0.647</v>
      </c>
      <c r="G137" s="98">
        <f>'測定データ貼り付け用シート'!G134-('測定データ貼り付け用シート'!W134*1)</f>
        <v>0.728</v>
      </c>
      <c r="H137" s="98">
        <f>'測定データ貼り付け用シート'!H134-('測定データ貼り付け用シート'!V134*1)</f>
        <v>0.7</v>
      </c>
      <c r="I137" s="98">
        <f>'測定データ貼り付け用シート'!I134-(('測定データ貼り付け用シート'!V134-'測定データ貼り付け用シート'!Y134)*0.6+'測定データ貼り付け用シート'!Y134)</f>
        <v>0.643</v>
      </c>
      <c r="J137" s="98">
        <f>'測定データ貼り付け用シート'!J134-(('測定データ貼り付け用シート'!V134-'測定データ貼り付け用シート'!Y134)*0.3+'測定データ貼り付け用シート'!Y134)</f>
        <v>0.5645</v>
      </c>
      <c r="K137" s="98">
        <f>'測定データ貼り付け用シート'!K134-(('測定データ貼り付け用シート'!V134-'測定データ貼り付け用シート'!Y134)*0.2+'測定データ貼り付け用シート'!Y134)</f>
        <v>0.517</v>
      </c>
      <c r="L137" s="98">
        <f>'測定データ貼り付け用シート'!L134-'測定データ貼り付け用シート'!X134</f>
        <v>0.577</v>
      </c>
      <c r="M137" s="98">
        <f>'測定データ貼り付け用シート'!M134-'測定データ貼り付け用シート'!Y134</f>
        <v>0.357</v>
      </c>
      <c r="N137" s="98">
        <f>'測定データ貼り付け用シート'!N134-'測定データ貼り付け用シート'!Y134</f>
        <v>0.33299999999999996</v>
      </c>
      <c r="O137" s="98">
        <f>'測定データ貼り付け用シート'!O134-'測定データ貼り付け用シート'!X134</f>
        <v>0.5660000000000001</v>
      </c>
      <c r="P137" s="98">
        <f>'測定データ貼り付け用シート'!P134-(('測定データ貼り付け用シート'!U134-'測定データ貼り付け用シート'!Y134)*0.2+'測定データ貼り付け用シート'!Y134)</f>
        <v>0.4914</v>
      </c>
      <c r="Q137" s="98">
        <f>'測定データ貼り付け用シート'!Q134-(('測定データ貼り付け用シート'!U134-'測定データ貼り付け用シート'!Y134)*0.3+'測定データ貼り付け用シート'!Y134)</f>
        <v>0.5281</v>
      </c>
      <c r="R137" s="98">
        <f>'測定データ貼り付け用シート'!R134-(('測定データ貼り付け用シート'!U134-'測定データ貼り付け用シート'!Y134)*0.6+'測定データ貼り付け用シート'!Y134)</f>
        <v>0.5912</v>
      </c>
      <c r="S137" s="98">
        <f>'測定データ貼り付け用シート'!S134-('測定データ貼り付け用シート'!U134*1)</f>
        <v>0.671</v>
      </c>
    </row>
    <row r="138" spans="1:19" ht="15">
      <c r="A138" s="99">
        <v>3840</v>
      </c>
      <c r="B138" s="98">
        <f>'測定データ貼り付け用シート'!B135-'測定データ貼り付け用シート'!Y135</f>
        <v>0.328</v>
      </c>
      <c r="C138" s="98">
        <f>'測定データ貼り付け用シート'!C135-'測定データ貼り付け用シート'!X135</f>
        <v>0.5489999999999999</v>
      </c>
      <c r="D138" s="98">
        <f>'測定データ貼り付け用シート'!D135-(('測定データ貼り付け用シート'!W135-'測定データ貼り付け用シート'!Y135)*0.2+'測定データ貼り付け用シート'!Y135)</f>
        <v>0.489</v>
      </c>
      <c r="E138" s="98">
        <f>'測定データ貼り付け用シート'!E135-(('測定データ貼り付け用シート'!W135-'測定データ貼り付け用シート'!Y135)*0.3+'測定データ貼り付け用シート'!Y135)</f>
        <v>0.5455</v>
      </c>
      <c r="F138" s="98">
        <f>'測定データ貼り付け用シート'!F135-(('測定データ貼り付け用シート'!W135-'測定データ貼り付け用シート'!Y135)*0.6+'測定データ貼り付け用シート'!Y135)</f>
        <v>0.6480000000000001</v>
      </c>
      <c r="G138" s="98">
        <f>'測定データ貼り付け用シート'!G135-('測定データ貼り付け用シート'!W135*1)</f>
        <v>0.7289999999999999</v>
      </c>
      <c r="H138" s="98">
        <f>'測定データ貼り付け用シート'!H135-('測定データ貼り付け用シート'!V135*1)</f>
        <v>0.6990000000000001</v>
      </c>
      <c r="I138" s="98">
        <f>'測定データ貼り付け用シート'!I135-(('測定データ貼り付け用シート'!V135-'測定データ貼り付け用シート'!Y135)*0.6+'測定データ貼り付け用シート'!Y135)</f>
        <v>0.641</v>
      </c>
      <c r="J138" s="98">
        <f>'測定データ貼り付け用シート'!J135-(('測定データ貼り付け用シート'!V135-'測定データ貼り付け用シート'!Y135)*0.3+'測定データ貼り付け用シート'!Y135)</f>
        <v>0.5625</v>
      </c>
      <c r="K138" s="98">
        <f>'測定データ貼り付け用シート'!K135-(('測定データ貼り付け用シート'!V135-'測定データ貼り付け用シート'!Y135)*0.2+'測定データ貼り付け用シート'!Y135)</f>
        <v>0.515</v>
      </c>
      <c r="L138" s="98">
        <f>'測定データ貼り付け用シート'!L135-'測定データ貼り付け用シート'!X135</f>
        <v>0.573</v>
      </c>
      <c r="M138" s="98">
        <f>'測定データ貼り付け用シート'!M135-'測定データ貼り付け用シート'!Y135</f>
        <v>0.354</v>
      </c>
      <c r="N138" s="98">
        <f>'測定データ貼り付け用シート'!N135-'測定データ貼り付け用シート'!Y135</f>
        <v>0.33</v>
      </c>
      <c r="O138" s="98">
        <f>'測定データ貼り付け用シート'!O135-'測定データ貼り付け用シート'!X135</f>
        <v>0.565</v>
      </c>
      <c r="P138" s="98">
        <f>'測定データ貼り付け用シート'!P135-(('測定データ貼り付け用シート'!U135-'測定データ貼り付け用シート'!Y135)*0.2+'測定データ貼り付け用シート'!Y135)</f>
        <v>0.4884</v>
      </c>
      <c r="Q138" s="98">
        <f>'測定データ貼り付け用シート'!Q135-(('測定データ貼り付け用シート'!U135-'測定データ貼り付け用シート'!Y135)*0.3+'測定データ貼り付け用シート'!Y135)</f>
        <v>0.5251000000000001</v>
      </c>
      <c r="R138" s="98">
        <f>'測定データ貼り付け用シート'!R135-(('測定データ貼り付け用シート'!U135-'測定データ貼り付け用シート'!Y135)*0.6+'測定データ貼り付け用シート'!Y135)</f>
        <v>0.5902</v>
      </c>
      <c r="S138" s="98">
        <f>'測定データ貼り付け用シート'!S135-('測定データ貼り付け用シート'!U135*1)</f>
        <v>0.669</v>
      </c>
    </row>
    <row r="139" spans="1:19" ht="15">
      <c r="A139" s="99">
        <v>3870</v>
      </c>
      <c r="B139" s="98">
        <f>'測定データ貼り付け用シート'!B136-'測定データ貼り付け用シート'!Y136</f>
        <v>0.326</v>
      </c>
      <c r="C139" s="98">
        <f>'測定データ貼り付け用シート'!C136-'測定データ貼り付け用シート'!X136</f>
        <v>0.5469999999999999</v>
      </c>
      <c r="D139" s="98">
        <f>'測定データ貼り付け用シート'!D136-(('測定データ貼り付け用シート'!W136-'測定データ貼り付け用シート'!Y136)*0.2+'測定データ貼り付け用シート'!Y136)</f>
        <v>0.489</v>
      </c>
      <c r="E139" s="98">
        <f>'測定データ貼り付け用シート'!E136-(('測定データ貼り付け用シート'!W136-'測定データ貼り付け用シート'!Y136)*0.3+'測定データ貼り付け用シート'!Y136)</f>
        <v>0.5425</v>
      </c>
      <c r="F139" s="98">
        <f>'測定データ貼り付け用シート'!F136-(('測定データ貼り付け用シート'!W136-'測定データ貼り付け用シート'!Y136)*0.6+'測定データ貼り付け用シート'!Y136)</f>
        <v>0.6440000000000001</v>
      </c>
      <c r="G139" s="98">
        <f>'測定データ貼り付け用シート'!G136-('測定データ貼り付け用シート'!W136*1)</f>
        <v>0.7270000000000001</v>
      </c>
      <c r="H139" s="98">
        <f>'測定データ貼り付け用シート'!H136-('測定データ貼り付け用シート'!V136*1)</f>
        <v>0.698</v>
      </c>
      <c r="I139" s="98">
        <f>'測定データ貼り付け用シート'!I136-(('測定データ貼り付け用シート'!V136-'測定データ貼り付け用シート'!Y136)*0.6+'測定データ貼り付け用シート'!Y136)</f>
        <v>0.6404000000000001</v>
      </c>
      <c r="J139" s="98">
        <f>'測定データ貼り付け用シート'!J136-(('測定データ貼り付け用シート'!V136-'測定データ貼り付け用シート'!Y136)*0.3+'測定データ貼り付け用シート'!Y136)</f>
        <v>0.5611999999999999</v>
      </c>
      <c r="K139" s="98">
        <f>'測定データ貼り付け用シート'!K136-(('測定データ貼り付け用シート'!V136-'測定データ貼り付け用シート'!Y136)*0.2+'測定データ貼り付け用シート'!Y136)</f>
        <v>0.5138</v>
      </c>
      <c r="L139" s="98">
        <f>'測定データ貼り付け用シート'!L136-'測定データ貼り付け用シート'!X136</f>
        <v>0.573</v>
      </c>
      <c r="M139" s="98">
        <f>'測定データ貼り付け用シート'!M136-'測定データ貼り付け用シート'!Y136</f>
        <v>0.351</v>
      </c>
      <c r="N139" s="98">
        <f>'測定データ貼り付け用シート'!N136-'測定データ貼り付け用シート'!Y136</f>
        <v>0.328</v>
      </c>
      <c r="O139" s="98">
        <f>'測定データ貼り付け用シート'!O136-'測定データ貼り付け用シート'!X136</f>
        <v>0.562</v>
      </c>
      <c r="P139" s="98">
        <f>'測定データ貼り付け用シート'!P136-(('測定データ貼り付け用シート'!U136-'測定データ貼り付け用シート'!Y136)*0.2+'測定データ貼り付け用シート'!Y136)</f>
        <v>0.48619999999999997</v>
      </c>
      <c r="Q139" s="98">
        <f>'測定データ貼り付け用シート'!Q136-(('測定データ貼り付け用シート'!U136-'測定データ貼り付け用シート'!Y136)*0.3+'測定データ貼り付け用シート'!Y136)</f>
        <v>0.5238</v>
      </c>
      <c r="R139" s="98">
        <f>'測定データ貼り付け用シート'!R136-(('測定データ貼り付け用シート'!U136-'測定データ貼り付け用シート'!Y136)*0.6+'測定データ貼り付け用シート'!Y136)</f>
        <v>0.5875999999999999</v>
      </c>
      <c r="S139" s="98">
        <f>'測定データ貼り付け用シート'!S136-('測定データ貼り付け用シート'!U136*1)</f>
        <v>0.6679999999999999</v>
      </c>
    </row>
    <row r="140" spans="1:19" ht="15">
      <c r="A140" s="99">
        <v>3900</v>
      </c>
      <c r="B140" s="98">
        <f>'測定データ貼り付け用シート'!B137-'測定データ貼り付け用シート'!Y137</f>
        <v>0.323</v>
      </c>
      <c r="C140" s="98">
        <f>'測定データ貼り付け用シート'!C137-'測定データ貼り付け用シート'!X137</f>
        <v>0.5449999999999999</v>
      </c>
      <c r="D140" s="98">
        <f>'測定データ貼り付け用シート'!D137-(('測定データ貼り付け用シート'!W137-'測定データ貼り付け用シート'!Y137)*0.2+'測定データ貼り付け用シート'!Y137)</f>
        <v>0.484</v>
      </c>
      <c r="E140" s="98">
        <f>'測定データ貼り付け用シート'!E137-(('測定データ貼り付け用シート'!W137-'測定データ貼り付け用シート'!Y137)*0.3+'測定データ貼り付け用シート'!Y137)</f>
        <v>0.5405</v>
      </c>
      <c r="F140" s="98">
        <f>'測定データ貼り付け用シート'!F137-(('測定データ貼り付け用シート'!W137-'測定データ貼り付け用シート'!Y137)*0.6+'測定データ貼り付け用シート'!Y137)</f>
        <v>0.643</v>
      </c>
      <c r="G140" s="98">
        <f>'測定データ貼り付け用シート'!G137-('測定データ貼り付け用シート'!W137*1)</f>
        <v>0.726</v>
      </c>
      <c r="H140" s="98">
        <f>'測定データ貼り付け用シート'!H137-('測定データ貼り付け用シート'!V137*1)</f>
        <v>0.6970000000000001</v>
      </c>
      <c r="I140" s="98">
        <f>'測定データ貼り付け用シート'!I137-(('測定データ貼り付け用シート'!V137-'測定データ貼り付け用シート'!Y137)*0.6+'測定データ貼り付け用シート'!Y137)</f>
        <v>0.638</v>
      </c>
      <c r="J140" s="98">
        <f>'測定データ貼り付け用シート'!J137-(('測定データ貼り付け用シート'!V137-'測定データ貼り付け用シート'!Y137)*0.3+'測定データ貼り付け用シート'!Y137)</f>
        <v>0.5585</v>
      </c>
      <c r="K140" s="98">
        <f>'測定データ貼り付け用シート'!K137-(('測定データ貼り付け用シート'!V137-'測定データ貼り付け用シート'!Y137)*0.2+'測定データ貼り付け用シート'!Y137)</f>
        <v>0.51</v>
      </c>
      <c r="L140" s="98">
        <f>'測定データ貼り付け用シート'!L137-'測定データ貼り付け用シート'!X137</f>
        <v>0.5700000000000001</v>
      </c>
      <c r="M140" s="98">
        <f>'測定データ貼り付け用シート'!M137-'測定データ貼り付け用シート'!Y137</f>
        <v>0.347</v>
      </c>
      <c r="N140" s="98">
        <f>'測定データ貼り付け用シート'!N137-'測定データ貼り付け用シート'!Y137</f>
        <v>0.321</v>
      </c>
      <c r="O140" s="98">
        <f>'測定データ貼り付け用シート'!O137-'測定データ貼り付け用シート'!X137</f>
        <v>0.5609999999999999</v>
      </c>
      <c r="P140" s="98">
        <f>'測定データ貼り付け用シート'!P137-(('測定データ貼り付け用シート'!U137-'測定データ貼り付け用シート'!Y137)*0.2+'測定データ貼り付け用シート'!Y137)</f>
        <v>0.4834</v>
      </c>
      <c r="Q140" s="98">
        <f>'測定データ貼り付け用シート'!Q137-(('測定データ貼り付け用シート'!U137-'測定データ貼り付け用シート'!Y137)*0.3+'測定データ貼り付け用シート'!Y137)</f>
        <v>0.5201</v>
      </c>
      <c r="R140" s="98">
        <f>'測定データ貼り付け用シート'!R137-(('測定データ貼り付け用シート'!U137-'測定データ貼り付け用シート'!Y137)*0.6+'測定データ貼り付け用シート'!Y137)</f>
        <v>0.5861999999999999</v>
      </c>
      <c r="S140" s="98">
        <f>'測定データ貼り付け用シート'!S137-('測定データ貼り付け用シート'!U137*1)</f>
        <v>0.669</v>
      </c>
    </row>
    <row r="141" spans="1:19" ht="15">
      <c r="A141" s="99">
        <v>3930</v>
      </c>
      <c r="B141" s="98">
        <f>'測定データ貼り付け用シート'!B138-'測定データ貼り付け用シート'!Y138</f>
        <v>0.32</v>
      </c>
      <c r="C141" s="98">
        <f>'測定データ貼り付け用シート'!C138-'測定データ貼り付け用シート'!X138</f>
        <v>0.544</v>
      </c>
      <c r="D141" s="98">
        <f>'測定データ貼り付け用シート'!D138-(('測定データ貼り付け用シート'!W138-'測定データ貼り付け用シート'!Y138)*0.2+'測定データ貼り付け用シート'!Y138)</f>
        <v>0.4838</v>
      </c>
      <c r="E141" s="98">
        <f>'測定データ貼り付け用シート'!E138-(('測定データ貼り付け用シート'!W138-'測定データ貼り付け用シート'!Y138)*0.3+'測定データ貼り付け用シート'!Y138)</f>
        <v>0.5402</v>
      </c>
      <c r="F141" s="98">
        <f>'測定データ貼り付け用シート'!F138-(('測定データ貼り付け用シート'!W138-'測定データ貼り付け用シート'!Y138)*0.6+'測定データ貼り付け用シート'!Y138)</f>
        <v>0.6434000000000001</v>
      </c>
      <c r="G141" s="98">
        <f>'測定データ貼り付け用シート'!G138-('測定データ貼り付け用シート'!W138*1)</f>
        <v>0.7249999999999999</v>
      </c>
      <c r="H141" s="98">
        <f>'測定データ貼り付け用シート'!H138-('測定データ貼り付け用シート'!V138*1)</f>
        <v>0.696</v>
      </c>
      <c r="I141" s="98">
        <f>'測定データ貼り付け用シート'!I138-(('測定データ貼り付け用シート'!V138-'測定データ貼り付け用シート'!Y138)*0.6+'測定データ貼り付け用シート'!Y138)</f>
        <v>0.6364000000000001</v>
      </c>
      <c r="J141" s="98">
        <f>'測定データ貼り付け用シート'!J138-(('測定データ貼り付け用シート'!V138-'測定データ貼り付け用シート'!Y138)*0.3+'測定データ貼り付け用シート'!Y138)</f>
        <v>0.5571999999999999</v>
      </c>
      <c r="K141" s="98">
        <f>'測定データ貼り付け用シート'!K138-(('測定データ貼り付け用シート'!V138-'測定データ貼り付け用シート'!Y138)*0.2+'測定データ貼り付け用シート'!Y138)</f>
        <v>0.5088</v>
      </c>
      <c r="L141" s="98">
        <f>'測定データ貼り付け用シート'!L138-'測定データ貼り付け用シート'!X138</f>
        <v>0.5680000000000001</v>
      </c>
      <c r="M141" s="98">
        <f>'測定データ貼り付け用シート'!M138-'測定データ貼り付け用シート'!Y138</f>
        <v>0.345</v>
      </c>
      <c r="N141" s="98">
        <f>'測定データ貼り付け用シート'!N138-'測定データ貼り付け用シート'!Y138</f>
        <v>0.319</v>
      </c>
      <c r="O141" s="98">
        <f>'測定データ貼り付け用シート'!O138-'測定データ貼り付け用シート'!X138</f>
        <v>0.5589999999999999</v>
      </c>
      <c r="P141" s="98">
        <f>'測定データ貼り付け用シート'!P138-(('測定データ貼り付け用シート'!U138-'測定データ貼り付け用シート'!Y138)*0.2+'測定データ貼り付け用シート'!Y138)</f>
        <v>0.4824</v>
      </c>
      <c r="Q141" s="98">
        <f>'測定データ貼り付け用シート'!Q138-(('測定データ貼り付け用シート'!U138-'測定データ貼り付け用シート'!Y138)*0.3+'測定データ貼り付け用シート'!Y138)</f>
        <v>0.5201</v>
      </c>
      <c r="R141" s="98">
        <f>'測定データ貼り付け用シート'!R138-(('測定データ貼り付け用シート'!U138-'測定データ貼り付け用シート'!Y138)*0.6+'測定データ貼り付け用シート'!Y138)</f>
        <v>0.5852</v>
      </c>
      <c r="S141" s="98">
        <f>'測定データ貼り付け用シート'!S138-('測定データ貼り付け用シート'!U138*1)</f>
        <v>0.667</v>
      </c>
    </row>
    <row r="142" spans="1:19" ht="15">
      <c r="A142" s="99">
        <v>3960</v>
      </c>
      <c r="B142" s="98">
        <f>'測定データ貼り付け用シート'!B139-'測定データ貼り付け用シート'!Y139</f>
        <v>0.318</v>
      </c>
      <c r="C142" s="98">
        <f>'測定データ貼り付け用シート'!C139-'測定データ貼り付け用シート'!X139</f>
        <v>0.5409999999999999</v>
      </c>
      <c r="D142" s="98">
        <f>'測定データ貼り付け用シート'!D139-(('測定データ貼り付け用シート'!W139-'測定データ貼り付け用シート'!Y139)*0.2+'測定データ貼り付け用シート'!Y139)</f>
        <v>0.4798</v>
      </c>
      <c r="E142" s="98">
        <f>'測定データ貼り付け用シート'!E139-(('測定データ貼り付け用シート'!W139-'測定データ貼り付け用シート'!Y139)*0.3+'測定データ貼り付け用シート'!Y139)</f>
        <v>0.5362</v>
      </c>
      <c r="F142" s="98">
        <f>'測定データ貼り付け用シート'!F139-(('測定データ貼り付け用シート'!W139-'測定データ貼り付け用シート'!Y139)*0.6+'測定データ貼り付け用シート'!Y139)</f>
        <v>0.6394000000000001</v>
      </c>
      <c r="G142" s="98">
        <f>'測定データ貼り付け用シート'!G139-('測定データ貼り付け用シート'!W139*1)</f>
        <v>0.7229999999999999</v>
      </c>
      <c r="H142" s="98">
        <f>'測定データ貼り付け用シート'!H139-('測定データ貼り付け用シート'!V139*1)</f>
        <v>0.6940000000000001</v>
      </c>
      <c r="I142" s="98">
        <f>'測定データ貼り付け用シート'!I139-(('測定データ貼り付け用シート'!V139-'測定データ貼り付け用シート'!Y139)*0.6+'測定データ貼り付け用シート'!Y139)</f>
        <v>0.6348</v>
      </c>
      <c r="J142" s="98">
        <f>'測定データ貼り付け用シート'!J139-(('測定データ貼り付け用シート'!V139-'測定データ貼り付け用シート'!Y139)*0.3+'測定データ貼り付け用シート'!Y139)</f>
        <v>0.5549</v>
      </c>
      <c r="K142" s="98">
        <f>'測定データ貼り付け用シート'!K139-(('測定データ貼り付け用シート'!V139-'測定データ貼り付け用シート'!Y139)*0.2+'測定データ貼り付け用シート'!Y139)</f>
        <v>0.5066</v>
      </c>
      <c r="L142" s="98">
        <f>'測定データ貼り付け用シート'!L139-'測定データ貼り付け用シート'!X139</f>
        <v>0.567</v>
      </c>
      <c r="M142" s="98">
        <f>'測定データ貼り付け用シート'!M139-'測定データ貼り付け用シート'!Y139</f>
        <v>0.34199999999999997</v>
      </c>
      <c r="N142" s="98">
        <f>'測定データ貼り付け用シート'!N139-'測定データ貼り付け用シート'!Y139</f>
        <v>0.316</v>
      </c>
      <c r="O142" s="98">
        <f>'測定データ貼り付け用シート'!O139-'測定データ貼り付け用シート'!X139</f>
        <v>0.5569999999999999</v>
      </c>
      <c r="P142" s="98">
        <f>'測定データ貼り付け用シート'!P139-(('測定データ貼り付け用シート'!U139-'測定データ貼り付け用シート'!Y139)*0.2+'測定データ貼り付け用シート'!Y139)</f>
        <v>0.47819999999999996</v>
      </c>
      <c r="Q142" s="98">
        <f>'測定データ貼り付け用シート'!Q139-(('測定データ貼り付け用シート'!U139-'測定データ貼り付け用シート'!Y139)*0.3+'測定データ貼り付け用シート'!Y139)</f>
        <v>0.5168</v>
      </c>
      <c r="R142" s="98">
        <f>'測定データ貼り付け用シート'!R139-(('測定データ貼り付け用シート'!U139-'測定データ貼り付け用シート'!Y139)*0.6+'測定データ貼り付け用シート'!Y139)</f>
        <v>0.5826</v>
      </c>
      <c r="S142" s="98">
        <f>'測定データ貼り付け用シート'!S139-('測定データ貼り付け用シート'!U139*1)</f>
        <v>0.663</v>
      </c>
    </row>
    <row r="143" spans="1:19" ht="15">
      <c r="A143" s="99">
        <v>3990</v>
      </c>
      <c r="B143" s="98">
        <f>'測定データ貼り付け用シート'!B140-'測定データ貼り付け用シート'!Y140</f>
        <v>0.314</v>
      </c>
      <c r="C143" s="98">
        <f>'測定データ貼り付け用シート'!C140-'測定データ貼り付け用シート'!X140</f>
        <v>0.54</v>
      </c>
      <c r="D143" s="98">
        <f>'測定データ貼り付け用シート'!D140-(('測定データ貼り付け用シート'!W140-'測定データ貼り付け用シート'!Y140)*0.2+'測定データ貼り付け用シート'!Y140)</f>
        <v>0.4782</v>
      </c>
      <c r="E143" s="98">
        <f>'測定データ貼り付け用シート'!E140-(('測定データ貼り付け用シート'!W140-'測定データ貼り付け用シート'!Y140)*0.3+'測定データ貼り付け用シート'!Y140)</f>
        <v>0.5347999999999999</v>
      </c>
      <c r="F143" s="98">
        <f>'測定データ貼り付け用シート'!F140-(('測定データ貼り付け用シート'!W140-'測定データ貼り付け用シート'!Y140)*0.6+'測定データ貼り付け用シート'!Y140)</f>
        <v>0.6396000000000001</v>
      </c>
      <c r="G143" s="98">
        <f>'測定データ貼り付け用シート'!G140-('測定データ貼り付け用シート'!W140*1)</f>
        <v>0.7230000000000001</v>
      </c>
      <c r="H143" s="98">
        <f>'測定データ貼り付け用シート'!H140-('測定データ貼り付け用シート'!V140*1)</f>
        <v>0.692</v>
      </c>
      <c r="I143" s="98">
        <f>'測定データ貼り付け用シート'!I140-(('測定データ貼り付け用シート'!V140-'測定データ貼り付け用シート'!Y140)*0.6+'測定データ貼り付け用シート'!Y140)</f>
        <v>0.6298</v>
      </c>
      <c r="J143" s="98">
        <f>'測定データ貼り付け用シート'!J140-(('測定データ貼り付け用シート'!V140-'測定データ貼り付け用シート'!Y140)*0.3+'測定データ貼り付け用シート'!Y140)</f>
        <v>0.5519</v>
      </c>
      <c r="K143" s="98">
        <f>'測定データ貼り付け用シート'!K140-(('測定データ貼り付け用シート'!V140-'測定データ貼り付け用シート'!Y140)*0.2+'測定データ貼り付け用シート'!Y140)</f>
        <v>0.5026</v>
      </c>
      <c r="L143" s="98">
        <f>'測定データ貼り付け用シート'!L140-'測定データ貼り付け用シート'!X140</f>
        <v>0.565</v>
      </c>
      <c r="M143" s="98">
        <f>'測定データ貼り付け用シート'!M140-'測定データ貼り付け用シート'!Y140</f>
        <v>0.33799999999999997</v>
      </c>
      <c r="N143" s="98">
        <f>'測定データ貼り付け用シート'!N140-'測定データ貼り付け用シート'!Y140</f>
        <v>0.313</v>
      </c>
      <c r="O143" s="98">
        <f>'測定データ貼り付け用シート'!O140-'測定データ貼り付け用シート'!X140</f>
        <v>0.556</v>
      </c>
      <c r="P143" s="98">
        <f>'測定データ貼り付け用シート'!P140-(('測定データ貼り付け用シート'!U140-'測定データ貼り付け用シート'!Y140)*0.2+'測定データ貼り付け用シート'!Y140)</f>
        <v>0.4764</v>
      </c>
      <c r="Q143" s="98">
        <f>'測定データ貼り付け用シート'!Q140-(('測定データ貼り付け用シート'!U140-'測定データ貼り付け用シート'!Y140)*0.3+'測定データ貼り付け用シート'!Y140)</f>
        <v>0.5141</v>
      </c>
      <c r="R143" s="98">
        <f>'測定データ貼り付け用シート'!R140-(('測定データ貼り付け用シート'!U140-'測定データ貼り付け用シート'!Y140)*0.6+'測定データ貼り付け用シート'!Y140)</f>
        <v>0.5802</v>
      </c>
      <c r="S143" s="98">
        <f>'測定データ貼り付け用シート'!S140-('測定データ貼り付け用シート'!U140*1)</f>
        <v>0.663</v>
      </c>
    </row>
    <row r="144" spans="1:19" ht="15">
      <c r="A144" s="99">
        <v>4020</v>
      </c>
      <c r="B144" s="98">
        <f>'測定データ貼り付け用シート'!B141-'測定データ貼り付け用シート'!Y141</f>
        <v>0.311</v>
      </c>
      <c r="C144" s="98">
        <f>'測定データ貼り付け用シート'!C141-'測定データ貼り付け用シート'!X141</f>
        <v>0.5389999999999999</v>
      </c>
      <c r="D144" s="98">
        <f>'測定データ貼り付け用シート'!D141-(('測定データ貼り付け用シート'!W141-'測定データ貼り付け用シート'!Y141)*0.2+'測定データ貼り付け用シート'!Y141)</f>
        <v>0.4762</v>
      </c>
      <c r="E144" s="98">
        <f>'測定データ貼り付け用シート'!E141-(('測定データ貼り付け用シート'!W141-'測定データ貼り付け用シート'!Y141)*0.3+'測定データ貼り付け用シート'!Y141)</f>
        <v>0.5338</v>
      </c>
      <c r="F144" s="98">
        <f>'測定データ貼り付け用シート'!F141-(('測定データ貼り付け用シート'!W141-'測定データ貼り付け用シート'!Y141)*0.6+'測定データ貼り付け用シート'!Y141)</f>
        <v>0.6406000000000001</v>
      </c>
      <c r="G144" s="98">
        <f>'測定データ貼り付け用シート'!G141-('測定データ貼り付け用シート'!W141*1)</f>
        <v>0.722</v>
      </c>
      <c r="H144" s="98">
        <f>'測定データ貼り付け用シート'!H141-('測定データ貼り付け用シート'!V141*1)</f>
        <v>0.6920000000000001</v>
      </c>
      <c r="I144" s="98">
        <f>'測定データ貼り付け用シート'!I141-(('測定データ貼り付け用シート'!V141-'測定データ貼り付け用シート'!Y141)*0.6+'測定データ貼り付け用シート'!Y141)</f>
        <v>0.6314</v>
      </c>
      <c r="J144" s="98">
        <f>'測定データ貼り付け用シート'!J141-(('測定データ貼り付け用シート'!V141-'測定データ貼り付け用シート'!Y141)*0.3+'測定データ貼り付け用シート'!Y141)</f>
        <v>0.5502</v>
      </c>
      <c r="K144" s="98">
        <f>'測定データ貼り付け用シート'!K141-(('測定データ貼り付け用シート'!V141-'測定データ貼り付け用シート'!Y141)*0.2+'測定データ貼り付け用シート'!Y141)</f>
        <v>0.5008</v>
      </c>
      <c r="L144" s="98">
        <f>'測定データ貼り付け用シート'!L141-'測定データ貼り付け用シート'!X141</f>
        <v>0.563</v>
      </c>
      <c r="M144" s="98">
        <f>'測定データ貼り付け用シート'!M141-'測定データ貼り付け用シート'!Y141</f>
        <v>0.33699999999999997</v>
      </c>
      <c r="N144" s="98">
        <f>'測定データ貼り付け用シート'!N141-'測定データ貼り付け用シート'!Y141</f>
        <v>0.309</v>
      </c>
      <c r="O144" s="98">
        <f>'測定データ貼り付け用シート'!O141-'測定データ貼り付け用シート'!X141</f>
        <v>0.5529999999999999</v>
      </c>
      <c r="P144" s="98">
        <f>'測定データ貼り付け用シート'!P141-(('測定データ貼り付け用シート'!U141-'測定データ貼り付け用シート'!Y141)*0.2+'測定データ貼り付け用シート'!Y141)</f>
        <v>0.4724</v>
      </c>
      <c r="Q144" s="98">
        <f>'測定データ貼り付け用シート'!Q141-(('測定データ貼り付け用シート'!U141-'測定データ貼り付け用シート'!Y141)*0.3+'測定データ貼り付け用シート'!Y141)</f>
        <v>0.5111000000000001</v>
      </c>
      <c r="R144" s="98">
        <f>'測定データ貼り付け用シート'!R141-(('測定データ貼り付け用シート'!U141-'測定データ貼り付け用シート'!Y141)*0.6+'測定データ貼り付け用シート'!Y141)</f>
        <v>0.5772</v>
      </c>
      <c r="S144" s="98">
        <f>'測定データ貼り付け用シート'!S141-('測定データ貼り付け用シート'!U141*1)</f>
        <v>0.659</v>
      </c>
    </row>
    <row r="145" spans="1:19" ht="15">
      <c r="A145" s="99">
        <v>4050</v>
      </c>
      <c r="B145" s="98">
        <f>'測定データ貼り付け用シート'!B142-'測定データ貼り付け用シート'!Y142</f>
        <v>0.307</v>
      </c>
      <c r="C145" s="98">
        <f>'測定データ貼り付け用シート'!C142-'測定データ貼り付け用シート'!X142</f>
        <v>0.536</v>
      </c>
      <c r="D145" s="98">
        <f>'測定データ貼り付け用シート'!D142-(('測定データ貼り付け用シート'!W142-'測定データ貼り付け用シート'!Y142)*0.2+'測定データ貼り付け用シート'!Y142)</f>
        <v>0.4734</v>
      </c>
      <c r="E145" s="98">
        <f>'測定データ貼り付け用シート'!E142-(('測定データ貼り付け用シート'!W142-'測定データ貼り付け用シート'!Y142)*0.3+'測定データ貼り付け用シート'!Y142)</f>
        <v>0.5301</v>
      </c>
      <c r="F145" s="98">
        <f>'測定データ貼り付け用シート'!F142-(('測定データ貼り付け用シート'!W142-'測定データ貼り付け用シート'!Y142)*0.6+'測定データ貼り付け用シート'!Y142)</f>
        <v>0.6352</v>
      </c>
      <c r="G145" s="98">
        <f>'測定データ貼り付け用シート'!G142-('測定データ貼り付け用シート'!W142*1)</f>
        <v>0.72</v>
      </c>
      <c r="H145" s="98">
        <f>'測定データ貼り付け用シート'!H142-('測定データ貼り付け用シート'!V142*1)</f>
        <v>0.6869999999999999</v>
      </c>
      <c r="I145" s="98">
        <f>'測定データ貼り付け用シート'!I142-(('測定データ貼り付け用シート'!V142-'測定データ貼り付け用シート'!Y142)*0.6+'測定データ貼り付け用シート'!Y142)</f>
        <v>0.6266</v>
      </c>
      <c r="J145" s="98">
        <f>'測定データ貼り付け用シート'!J142-(('測定データ貼り付け用シート'!V142-'測定データ貼り付け用シート'!Y142)*0.3+'測定データ貼り付け用シート'!Y142)</f>
        <v>0.5463</v>
      </c>
      <c r="K145" s="98">
        <f>'測定データ貼り付け用シート'!K142-(('測定データ貼り付け用シート'!V142-'測定データ貼り付け用シート'!Y142)*0.2+'測定データ貼り付け用シート'!Y142)</f>
        <v>0.4972</v>
      </c>
      <c r="L145" s="98">
        <f>'測定データ貼り付け用シート'!L142-'測定データ貼り付け用シート'!X142</f>
        <v>0.5609999999999999</v>
      </c>
      <c r="M145" s="98">
        <f>'測定データ貼り付け用シート'!M142-'測定データ貼り付け用シート'!Y142</f>
        <v>0.33199999999999996</v>
      </c>
      <c r="N145" s="98">
        <f>'測定データ貼り付け用シート'!N142-'測定データ貼り付け用シート'!Y142</f>
        <v>0.306</v>
      </c>
      <c r="O145" s="98">
        <f>'測定データ貼り付け用シート'!O142-'測定データ貼り付け用シート'!X142</f>
        <v>0.552</v>
      </c>
      <c r="P145" s="98">
        <f>'測定データ貼り付け用シート'!P142-(('測定データ貼り付け用シート'!U142-'測定データ貼り付け用シート'!Y142)*0.2+'測定データ貼り付け用シート'!Y142)</f>
        <v>0.46959999999999996</v>
      </c>
      <c r="Q145" s="98">
        <f>'測定データ貼り付け用シート'!Q142-(('測定データ貼り付け用シート'!U142-'測定データ貼り付け用シート'!Y142)*0.3+'測定データ貼り付け用シート'!Y142)</f>
        <v>0.5094000000000001</v>
      </c>
      <c r="R145" s="98">
        <f>'測定データ貼り付け用シート'!R142-(('測定データ貼り付け用シート'!U142-'測定データ貼り付け用シート'!Y142)*0.6+'測定データ貼り付け用シート'!Y142)</f>
        <v>0.5758000000000001</v>
      </c>
      <c r="S145" s="98">
        <f>'測定データ貼り付け用シート'!S142-('測定データ貼り付け用シート'!U142*1)</f>
        <v>0.659</v>
      </c>
    </row>
    <row r="146" spans="1:19" ht="15">
      <c r="A146" s="99">
        <v>4080</v>
      </c>
      <c r="B146" s="98">
        <f>'測定データ貼り付け用シート'!B143-'測定データ貼り付け用シート'!Y143</f>
        <v>0.305</v>
      </c>
      <c r="C146" s="98">
        <f>'測定データ貼り付け用シート'!C143-'測定データ貼り付け用シート'!X143</f>
        <v>0.534</v>
      </c>
      <c r="D146" s="98">
        <f>'測定データ貼り付け用シート'!D143-(('測定データ貼り付け用シート'!W143-'測定データ貼り付け用シート'!Y143)*0.2+'測定データ貼り付け用シート'!Y143)</f>
        <v>0.4712</v>
      </c>
      <c r="E146" s="98">
        <f>'測定データ貼り付け用シート'!E143-(('測定データ貼り付け用シート'!W143-'測定データ貼り付け用シート'!Y143)*0.3+'測定データ貼り付け用シート'!Y143)</f>
        <v>0.5287999999999999</v>
      </c>
      <c r="F146" s="98">
        <f>'測定データ貼り付け用シート'!F143-(('測定データ貼り付け用シート'!W143-'測定データ貼り付け用シート'!Y143)*0.6+'測定データ貼り付け用シート'!Y143)</f>
        <v>0.6356</v>
      </c>
      <c r="G146" s="98">
        <f>'測定データ貼り付け用シート'!G143-('測定データ貼り付け用シート'!W143*1)</f>
        <v>0.72</v>
      </c>
      <c r="H146" s="98">
        <f>'測定データ貼り付け用シート'!H143-('測定データ貼り付け用シート'!V143*1)</f>
        <v>0.69</v>
      </c>
      <c r="I146" s="98">
        <f>'測定データ貼り付け用シート'!I143-(('測定データ貼り付け用シート'!V143-'測定データ貼り付け用シート'!Y143)*0.6+'測定データ貼り付け用シート'!Y143)</f>
        <v>0.629</v>
      </c>
      <c r="J146" s="98">
        <f>'測定データ貼り付け用シート'!J143-(('測定データ貼り付け用シート'!V143-'測定データ貼り付け用シート'!Y143)*0.3+'測定データ貼り付け用シート'!Y143)</f>
        <v>0.5465</v>
      </c>
      <c r="K146" s="98">
        <f>'測定データ貼り付け用シート'!K143-(('測定データ貼り付け用シート'!V143-'測定データ貼り付け用シート'!Y143)*0.2+'測定データ貼り付け用シート'!Y143)</f>
        <v>0.497</v>
      </c>
      <c r="L146" s="98">
        <f>'測定データ貼り付け用シート'!L143-'測定データ貼り付け用シート'!X143</f>
        <v>0.5589999999999999</v>
      </c>
      <c r="M146" s="98">
        <f>'測定データ貼り付け用シート'!M143-'測定データ貼り付け用シート'!Y143</f>
        <v>0.33</v>
      </c>
      <c r="N146" s="98">
        <f>'測定データ貼り付け用シート'!N143-'測定データ貼り付け用シート'!Y143</f>
        <v>0.304</v>
      </c>
      <c r="O146" s="98">
        <f>'測定データ貼り付け用シート'!O143-'測定データ貼り付け用シート'!X143</f>
        <v>0.55</v>
      </c>
      <c r="P146" s="98">
        <f>'測定データ貼り付け用シート'!P143-(('測定データ貼り付け用シート'!U143-'測定データ貼り付け用シート'!Y143)*0.2+'測定データ貼り付け用シート'!Y143)</f>
        <v>0.4684</v>
      </c>
      <c r="Q146" s="98">
        <f>'測定データ貼り付け用シート'!Q143-(('測定データ貼り付け用シート'!U143-'測定データ貼り付け用シート'!Y143)*0.3+'測定データ貼り付け用シート'!Y143)</f>
        <v>0.5071000000000001</v>
      </c>
      <c r="R146" s="98">
        <f>'測定データ貼り付け用シート'!R143-(('測定データ貼り付け用シート'!U143-'測定データ貼り付け用シート'!Y143)*0.6+'測定データ貼り付け用シート'!Y143)</f>
        <v>0.5752</v>
      </c>
      <c r="S146" s="98">
        <f>'測定データ貼り付け用シート'!S143-('測定データ貼り付け用シート'!U143*1)</f>
        <v>0.6579999999999999</v>
      </c>
    </row>
    <row r="147" spans="1:19" ht="15">
      <c r="A147" s="99">
        <v>4110</v>
      </c>
      <c r="B147" s="98">
        <f>'測定データ貼り付け用シート'!B144-'測定データ貼り付け用シート'!Y144</f>
        <v>0.302</v>
      </c>
      <c r="C147" s="98">
        <f>'測定データ貼り付け用シート'!C144-'測定データ貼り付け用シート'!X144</f>
        <v>0.532</v>
      </c>
      <c r="D147" s="98">
        <f>'測定データ貼り付け用シート'!D144-(('測定データ貼り付け用シート'!W144-'測定データ貼り付け用シート'!Y144)*0.2+'測定データ貼り付け用シート'!Y144)</f>
        <v>0.4682</v>
      </c>
      <c r="E147" s="98">
        <f>'測定データ貼り付け用シート'!E144-(('測定データ貼り付け用シート'!W144-'測定データ貼り付け用シート'!Y144)*0.3+'測定データ貼り付け用シート'!Y144)</f>
        <v>0.5258</v>
      </c>
      <c r="F147" s="98">
        <f>'測定データ貼り付け用シート'!F144-(('測定データ貼り付け用シート'!W144-'測定データ貼り付け用シート'!Y144)*0.6+'測定データ貼り付け用シート'!Y144)</f>
        <v>0.6326</v>
      </c>
      <c r="G147" s="98">
        <f>'測定データ貼り付け用シート'!G144-('測定データ貼り付け用シート'!W144*1)</f>
        <v>0.7170000000000001</v>
      </c>
      <c r="H147" s="98">
        <f>'測定データ貼り付け用シート'!H144-('測定データ貼り付け用シート'!V144*1)</f>
        <v>0.691</v>
      </c>
      <c r="I147" s="98">
        <f>'測定データ貼り付け用シート'!I144-(('測定データ貼り付け用シート'!V144-'測定データ貼り付け用シート'!Y144)*0.6+'測定データ貼り付け用シート'!Y144)</f>
        <v>0.6286</v>
      </c>
      <c r="J147" s="98">
        <f>'測定データ貼り付け用シート'!J144-(('測定データ貼り付け用シート'!V144-'測定データ貼り付け用シート'!Y144)*0.3+'測定データ貼り付け用シート'!Y144)</f>
        <v>0.5448</v>
      </c>
      <c r="K147" s="98">
        <f>'測定データ貼り付け用シート'!K144-(('測定データ貼り付け用シート'!V144-'測定データ貼り付け用シート'!Y144)*0.2+'測定データ貼り付け用シート'!Y144)</f>
        <v>0.4942</v>
      </c>
      <c r="L147" s="98">
        <f>'測定データ貼り付け用シート'!L144-'測定データ貼り付け用シート'!X144</f>
        <v>0.558</v>
      </c>
      <c r="M147" s="98">
        <f>'測定データ貼り付け用シート'!M144-'測定データ貼り付け用シート'!Y144</f>
        <v>0.327</v>
      </c>
      <c r="N147" s="98">
        <f>'測定データ貼り付け用シート'!N144-'測定データ貼り付け用シート'!Y144</f>
        <v>0.301</v>
      </c>
      <c r="O147" s="98">
        <f>'測定データ貼り付け用シート'!O144-'測定データ貼り付け用シート'!X144</f>
        <v>0.5469999999999999</v>
      </c>
      <c r="P147" s="98">
        <f>'測定データ貼り付け用シート'!P144-(('測定データ貼り付け用シート'!U144-'測定データ貼り付け用シート'!Y144)*0.2+'測定データ貼り付け用シート'!Y144)</f>
        <v>0.4654</v>
      </c>
      <c r="Q147" s="98">
        <f>'測定データ貼り付け用シート'!Q144-(('測定データ貼り付け用シート'!U144-'測定データ貼り付け用シート'!Y144)*0.3+'測定データ貼り付け用シート'!Y144)</f>
        <v>0.5041</v>
      </c>
      <c r="R147" s="98">
        <f>'測定データ貼り付け用シート'!R144-(('測定データ貼り付け用シート'!U144-'測定データ貼り付け用シート'!Y144)*0.6+'測定データ貼り付け用シート'!Y144)</f>
        <v>0.5722</v>
      </c>
      <c r="S147" s="98">
        <f>'測定データ貼り付け用シート'!S144-('測定データ貼り付け用シート'!U144*1)</f>
        <v>0.6559999999999999</v>
      </c>
    </row>
    <row r="148" spans="1:19" ht="15">
      <c r="A148" s="99">
        <v>4140</v>
      </c>
      <c r="B148" s="98">
        <f>'測定データ貼り付け用シート'!B145-'測定データ貼り付け用シート'!Y145</f>
        <v>0.3</v>
      </c>
      <c r="C148" s="98">
        <f>'測定データ貼り付け用シート'!C145-'測定データ貼り付け用シート'!X145</f>
        <v>0.53</v>
      </c>
      <c r="D148" s="98">
        <f>'測定データ貼り付け用シート'!D145-(('測定データ貼り付け用シート'!W145-'測定データ貼り付け用シート'!Y145)*0.2+'測定データ貼り付け用シート'!Y145)</f>
        <v>0.4662</v>
      </c>
      <c r="E148" s="98">
        <f>'測定データ貼り付け用シート'!E145-(('測定データ貼り付け用シート'!W145-'測定データ貼り付け用シート'!Y145)*0.3+'測定データ貼り付け用シート'!Y145)</f>
        <v>0.5247999999999999</v>
      </c>
      <c r="F148" s="98">
        <f>'測定データ貼り付け用シート'!F145-(('測定データ貼り付け用シート'!W145-'測定データ貼り付け用シート'!Y145)*0.6+'測定データ貼り付け用シート'!Y145)</f>
        <v>0.6326</v>
      </c>
      <c r="G148" s="98">
        <f>'測定データ貼り付け用シート'!G145-('測定データ貼り付け用シート'!W145*1)</f>
        <v>0.7170000000000001</v>
      </c>
      <c r="H148" s="98">
        <f>'測定データ貼り付け用シート'!H145-('測定データ貼り付け用シート'!V145*1)</f>
        <v>0.689</v>
      </c>
      <c r="I148" s="98">
        <f>'測定データ貼り付け用シート'!I145-(('測定データ貼り付け用シート'!V145-'測定データ貼り付け用シート'!Y145)*0.6+'測定データ貼り付け用シート'!Y145)</f>
        <v>0.6266</v>
      </c>
      <c r="J148" s="98">
        <f>'測定データ貼り付け用シート'!J145-(('測定データ貼り付け用シート'!V145-'測定データ貼り付け用シート'!Y145)*0.3+'測定データ貼り付け用シート'!Y145)</f>
        <v>0.5428</v>
      </c>
      <c r="K148" s="98">
        <f>'測定データ貼り付け用シート'!K145-(('測定データ貼り付け用シート'!V145-'測定データ貼り付け用シート'!Y145)*0.2+'測定データ貼り付け用シート'!Y145)</f>
        <v>0.49219999999999997</v>
      </c>
      <c r="L148" s="98">
        <f>'測定データ貼り付け用シート'!L145-'測定データ貼り付け用シート'!X145</f>
        <v>0.556</v>
      </c>
      <c r="M148" s="98">
        <f>'測定データ貼り付け用シート'!M145-'測定データ貼り付け用シート'!Y145</f>
        <v>0.325</v>
      </c>
      <c r="N148" s="98">
        <f>'測定データ貼り付け用シート'!N145-'測定データ貼り付け用シート'!Y145</f>
        <v>0.298</v>
      </c>
      <c r="O148" s="98">
        <f>'測定データ貼り付け用シート'!O145-'測定データ貼り付け用シート'!X145</f>
        <v>0.546</v>
      </c>
      <c r="P148" s="98">
        <f>'測定データ貼り付け用シート'!P145-(('測定データ貼り付け用シート'!U145-'測定データ貼り付け用シート'!Y145)*0.2+'測定データ貼り付け用シート'!Y145)</f>
        <v>0.46359999999999996</v>
      </c>
      <c r="Q148" s="98">
        <f>'測定データ貼り付け用シート'!Q145-(('測定データ貼り付け用シート'!U145-'測定データ貼り付け用シート'!Y145)*0.3+'測定データ貼り付け用シート'!Y145)</f>
        <v>0.5034000000000001</v>
      </c>
      <c r="R148" s="98">
        <f>'測定データ貼り付け用シート'!R145-(('測定データ貼り付け用シート'!U145-'測定データ貼り付け用シート'!Y145)*0.6+'測定データ貼り付け用シート'!Y145)</f>
        <v>0.5708</v>
      </c>
      <c r="S148" s="98">
        <f>'測定データ貼り付け用シート'!S145-('測定データ貼り付け用シート'!U145*1)</f>
        <v>0.6559999999999999</v>
      </c>
    </row>
    <row r="149" spans="1:19" ht="15">
      <c r="A149" s="99">
        <v>4170</v>
      </c>
      <c r="B149" s="98">
        <f>'測定データ貼り付け用シート'!B146-'測定データ貼り付け用シート'!Y146</f>
        <v>0.297</v>
      </c>
      <c r="C149" s="98">
        <f>'測定データ貼り付け用シート'!C146-'測定データ貼り付け用シート'!X146</f>
        <v>0.5289999999999999</v>
      </c>
      <c r="D149" s="98">
        <f>'測定データ貼り付け用シート'!D146-(('測定データ貼り付け用シート'!W146-'測定データ貼り付け用シート'!Y146)*0.2+'測定データ貼り付け用シート'!Y146)</f>
        <v>0.4662</v>
      </c>
      <c r="E149" s="98">
        <f>'測定データ貼り付け用シート'!E146-(('測定データ貼り付け用シート'!W146-'測定データ貼り付け用シート'!Y146)*0.3+'測定データ貼り付け用シート'!Y146)</f>
        <v>0.5238</v>
      </c>
      <c r="F149" s="98">
        <f>'測定データ貼り付け用シート'!F146-(('測定データ貼り付け用シート'!W146-'測定データ貼り付け用シート'!Y146)*0.6+'測定データ貼り付け用シート'!Y146)</f>
        <v>0.6316</v>
      </c>
      <c r="G149" s="98">
        <f>'測定データ貼り付け用シート'!G146-('測定データ貼り付け用シート'!W146*1)</f>
        <v>0.718</v>
      </c>
      <c r="H149" s="98">
        <f>'測定データ貼り付け用シート'!H146-('測定データ貼り付け用シート'!V146*1)</f>
        <v>0.6880000000000001</v>
      </c>
      <c r="I149" s="98">
        <f>'測定データ貼り付け用シート'!I146-(('測定データ貼り付け用シート'!V146-'測定データ貼り付け用シート'!Y146)*0.6+'測定データ貼り付け用シート'!Y146)</f>
        <v>0.6246</v>
      </c>
      <c r="J149" s="98">
        <f>'測定データ貼り付け用シート'!J146-(('測定データ貼り付け用シート'!V146-'測定データ貼り付け用シート'!Y146)*0.3+'測定データ貼り付け用シート'!Y146)</f>
        <v>0.5408</v>
      </c>
      <c r="K149" s="98">
        <f>'測定データ貼り付け用シート'!K146-(('測定データ貼り付け用シート'!V146-'測定データ貼り付け用シート'!Y146)*0.2+'測定データ貼り付け用シート'!Y146)</f>
        <v>0.49019999999999997</v>
      </c>
      <c r="L149" s="98">
        <f>'測定データ貼り付け用シート'!L146-'測定データ貼り付け用シート'!X146</f>
        <v>0.5529999999999999</v>
      </c>
      <c r="M149" s="98">
        <f>'測定データ貼り付け用シート'!M146-'測定データ貼り付け用シート'!Y146</f>
        <v>0.321</v>
      </c>
      <c r="N149" s="98">
        <f>'測定データ貼り付け用シート'!N146-'測定データ貼り付け用シート'!Y146</f>
        <v>0.295</v>
      </c>
      <c r="O149" s="98">
        <f>'測定データ貼り付け用シート'!O146-'測定データ貼り付け用シート'!X146</f>
        <v>0.5449999999999999</v>
      </c>
      <c r="P149" s="98">
        <f>'測定データ貼り付け用シート'!P146-(('測定データ貼り付け用シート'!U146-'測定データ貼り付け用シート'!Y146)*0.2+'測定データ貼り付け用シート'!Y146)</f>
        <v>0.4614</v>
      </c>
      <c r="Q149" s="98">
        <f>'測定データ貼り付け用シート'!Q146-(('測定データ貼り付け用シート'!U146-'測定データ貼り付け用シート'!Y146)*0.3+'測定データ貼り付け用シート'!Y146)</f>
        <v>0.5011000000000001</v>
      </c>
      <c r="R149" s="98">
        <f>'測定データ貼り付け用シート'!R146-(('測定データ貼り付け用シート'!U146-'測定データ貼り付け用シート'!Y146)*0.6+'測定データ貼り付け用シート'!Y146)</f>
        <v>0.5702</v>
      </c>
      <c r="S149" s="98">
        <f>'測定データ貼り付け用シート'!S146-('測定データ貼り付け用シート'!U146*1)</f>
        <v>0.6539999999999999</v>
      </c>
    </row>
    <row r="150" spans="1:19" ht="15">
      <c r="A150" s="99">
        <v>4200</v>
      </c>
      <c r="B150" s="98">
        <f>'測定データ貼り付け用シート'!B147-'測定データ貼り付け用シート'!Y147</f>
        <v>0.295</v>
      </c>
      <c r="C150" s="98">
        <f>'測定データ貼り付け用シート'!C147-'測定データ貼り付け用シート'!X147</f>
        <v>0.5269999999999999</v>
      </c>
      <c r="D150" s="98">
        <f>'測定データ貼り付け用シート'!D147-(('測定データ貼り付け用シート'!W147-'測定データ貼り付け用シート'!Y147)*0.2+'測定データ貼り付け用シート'!Y147)</f>
        <v>0.46199999999999997</v>
      </c>
      <c r="E150" s="98">
        <f>'測定データ貼り付け用シート'!E147-(('測定データ貼り付け用シート'!W147-'測定データ貼り付け用シート'!Y147)*0.3+'測定データ貼り付け用シート'!Y147)</f>
        <v>0.5215</v>
      </c>
      <c r="F150" s="98">
        <f>'測定データ貼り付け用シート'!F147-(('測定データ貼り付け用シート'!W147-'測定データ貼り付け用シート'!Y147)*0.6+'測定データ貼り付け用シート'!Y147)</f>
        <v>0.629</v>
      </c>
      <c r="G150" s="98">
        <f>'測定データ貼り付け用シート'!G147-('測定データ貼り付け用シート'!W147*1)</f>
        <v>0.7130000000000001</v>
      </c>
      <c r="H150" s="98">
        <f>'測定データ貼り付け用シート'!H147-('測定データ貼り付け用シート'!V147*1)</f>
        <v>0.6869999999999999</v>
      </c>
      <c r="I150" s="98">
        <f>'測定データ貼り付け用シート'!I147-(('測定データ貼り付け用シート'!V147-'測定データ貼り付け用シート'!Y147)*0.6+'測定データ貼り付け用シート'!Y147)</f>
        <v>0.624</v>
      </c>
      <c r="J150" s="98">
        <f>'測定データ貼り付け用シート'!J147-(('測定データ貼り付け用シート'!V147-'測定データ貼り付け用シート'!Y147)*0.3+'測定データ貼り付け用シート'!Y147)</f>
        <v>0.5395</v>
      </c>
      <c r="K150" s="98">
        <f>'測定データ貼り付け用シート'!K147-(('測定データ貼り付け用シート'!V147-'測定データ貼り付け用シート'!Y147)*0.2+'測定データ貼り付け用シート'!Y147)</f>
        <v>0.489</v>
      </c>
      <c r="L150" s="98">
        <f>'測定データ貼り付け用シート'!L147-'測定データ貼り付け用シート'!X147</f>
        <v>0.552</v>
      </c>
      <c r="M150" s="98">
        <f>'測定データ貼り付け用シート'!M147-'測定データ貼り付け用シート'!Y147</f>
        <v>0.319</v>
      </c>
      <c r="N150" s="98">
        <f>'測定データ貼り付け用シート'!N147-'測定データ貼り付け用シート'!Y147</f>
        <v>0.294</v>
      </c>
      <c r="O150" s="98">
        <f>'測定データ貼り付け用シート'!O147-'測定データ貼り付け用シート'!X147</f>
        <v>0.542</v>
      </c>
      <c r="P150" s="98">
        <f>'測定データ貼り付け用シート'!P147-(('測定データ貼り付け用シート'!U147-'測定データ貼り付け用シート'!Y147)*0.2+'測定データ貼り付け用シート'!Y147)</f>
        <v>0.45919999999999994</v>
      </c>
      <c r="Q150" s="98">
        <f>'測定データ貼り付け用シート'!Q147-(('測定データ貼り付け用シート'!U147-'測定データ貼り付け用シート'!Y147)*0.3+'測定データ貼り付け用シート'!Y147)</f>
        <v>0.4988</v>
      </c>
      <c r="R150" s="98">
        <f>'測定データ貼り付け用シート'!R147-(('測定データ貼り付け用シート'!U147-'測定データ貼り付け用シート'!Y147)*0.6+'測定データ貼り付け用シート'!Y147)</f>
        <v>0.5676000000000001</v>
      </c>
      <c r="S150" s="98">
        <f>'測定データ貼り付け用シート'!S147-('測定データ貼り付け用シート'!U147*1)</f>
        <v>0.6519999999999999</v>
      </c>
    </row>
    <row r="151" spans="1:19" ht="15">
      <c r="A151" s="99">
        <v>4230</v>
      </c>
      <c r="B151" s="98">
        <f>'測定データ貼り付け用シート'!B148-'測定データ貼り付け用シート'!Y148</f>
        <v>0.291</v>
      </c>
      <c r="C151" s="98">
        <f>'測定データ貼り付け用シート'!C148-'測定データ貼り付け用シート'!X148</f>
        <v>0.5249999999999999</v>
      </c>
      <c r="D151" s="98">
        <f>'測定データ貼り付け用シート'!D148-(('測定データ貼り付け用シート'!W148-'測定データ貼り付け用シート'!Y148)*0.2+'測定データ貼り付け用シート'!Y148)</f>
        <v>0.4612</v>
      </c>
      <c r="E151" s="98">
        <f>'測定データ貼り付け用シート'!E148-(('測定データ貼り付け用シート'!W148-'測定データ貼り付け用シート'!Y148)*0.3+'測定データ貼り付け用シート'!Y148)</f>
        <v>0.5198</v>
      </c>
      <c r="F151" s="98">
        <f>'測定データ貼り付け用シート'!F148-(('測定データ貼り付け用シート'!W148-'測定データ貼り付け用シート'!Y148)*0.6+'測定データ貼り付け用シート'!Y148)</f>
        <v>0.6286</v>
      </c>
      <c r="G151" s="98">
        <f>'測定データ貼り付け用シート'!G148-('測定データ貼り付け用シート'!W148*1)</f>
        <v>0.714</v>
      </c>
      <c r="H151" s="98">
        <f>'測定データ貼り付け用シート'!H148-('測定データ貼り付け用シート'!V148*1)</f>
        <v>0.684</v>
      </c>
      <c r="I151" s="98">
        <f>'測定データ貼り付け用シート'!I148-(('測定データ貼り付け用シート'!V148-'測定データ貼り付け用シート'!Y148)*0.6+'測定データ貼り付け用シート'!Y148)</f>
        <v>0.6204000000000001</v>
      </c>
      <c r="J151" s="98">
        <f>'測定データ貼り付け用シート'!J148-(('測定データ貼り付け用シート'!V148-'測定データ貼り付け用シート'!Y148)*0.3+'測定データ貼り付け用シート'!Y148)</f>
        <v>0.5362</v>
      </c>
      <c r="K151" s="98">
        <f>'測定データ貼り付け用シート'!K148-(('測定データ貼り付け用シート'!V148-'測定データ貼り付け用シート'!Y148)*0.2+'測定データ貼り付け用シート'!Y148)</f>
        <v>0.4848</v>
      </c>
      <c r="L151" s="98">
        <f>'測定データ貼り付け用シート'!L148-'測定データ貼り付け用シート'!X148</f>
        <v>0.55</v>
      </c>
      <c r="M151" s="98">
        <f>'測定データ貼り付け用シート'!M148-'測定データ貼り付け用シート'!Y148</f>
        <v>0.315</v>
      </c>
      <c r="N151" s="98">
        <f>'測定データ貼り付け用シート'!N148-'測定データ貼り付け用シート'!Y148</f>
        <v>0.29</v>
      </c>
      <c r="O151" s="98">
        <f>'測定データ貼り付け用シート'!O148-'測定データ貼り付け用シート'!X148</f>
        <v>0.54</v>
      </c>
      <c r="P151" s="98">
        <f>'測定データ貼り付け用シート'!P148-(('測定データ貼り付け用シート'!U148-'測定データ貼り付け用シート'!Y148)*0.2+'測定データ貼り付け用シート'!Y148)</f>
        <v>0.4564</v>
      </c>
      <c r="Q151" s="98">
        <f>'測定データ貼り付け用シート'!Q148-(('測定データ貼り付け用シート'!U148-'測定データ貼り付け用シート'!Y148)*0.3+'測定データ貼り付け用シート'!Y148)</f>
        <v>0.49710000000000004</v>
      </c>
      <c r="R151" s="98">
        <f>'測定データ貼り付け用シート'!R148-(('測定データ貼り付け用シート'!U148-'測定データ貼り付け用シート'!Y148)*0.6+'測定データ貼り付け用シート'!Y148)</f>
        <v>0.5662</v>
      </c>
      <c r="S151" s="98">
        <f>'測定データ貼り付け用シート'!S148-('測定データ貼り付け用シート'!U148*1)</f>
        <v>0.651</v>
      </c>
    </row>
    <row r="152" spans="1:19" ht="15">
      <c r="A152" s="99">
        <v>4260</v>
      </c>
      <c r="B152" s="98">
        <f>'測定データ貼り付け用シート'!B149-'測定データ貼り付け用シート'!Y149</f>
        <v>0.288</v>
      </c>
      <c r="C152" s="98">
        <f>'測定データ貼り付け用シート'!C149-'測定データ貼り付け用シート'!X149</f>
        <v>0.5249999999999999</v>
      </c>
      <c r="D152" s="98">
        <f>'測定データ貼り付け用シート'!D149-(('測定データ貼り付け用シート'!W149-'測定データ貼り付け用シート'!Y149)*0.2+'測定データ貼り付け用シート'!Y149)</f>
        <v>0.4582</v>
      </c>
      <c r="E152" s="98">
        <f>'測定データ貼り付け用シート'!E149-(('測定データ貼り付け用シート'!W149-'測定データ貼り付け用シート'!Y149)*0.3+'測定データ貼り付け用シート'!Y149)</f>
        <v>0.5187999999999999</v>
      </c>
      <c r="F152" s="98">
        <f>'測定データ貼り付け用シート'!F149-(('測定データ貼り付け用シート'!W149-'測定データ貼り付け用シート'!Y149)*0.6+'測定データ貼り付け用シート'!Y149)</f>
        <v>0.6286</v>
      </c>
      <c r="G152" s="98">
        <f>'測定データ貼り付け用シート'!G149-('測定データ貼り付け用シート'!W149*1)</f>
        <v>0.714</v>
      </c>
      <c r="H152" s="98">
        <f>'測定データ貼り付け用シート'!H149-('測定データ貼り付け用シート'!V149*1)</f>
        <v>0.6809999999999999</v>
      </c>
      <c r="I152" s="98">
        <f>'測定データ貼り付け用シート'!I149-(('測定データ貼り付け用シート'!V149-'測定データ貼り付け用シート'!Y149)*0.6+'測定データ貼り付け用シート'!Y149)</f>
        <v>0.6172</v>
      </c>
      <c r="J152" s="98">
        <f>'測定データ貼り付け用シート'!J149-(('測定データ貼り付け用シート'!V149-'測定データ貼り付け用シート'!Y149)*0.3+'測定データ貼り付け用シート'!Y149)</f>
        <v>0.5346</v>
      </c>
      <c r="K152" s="98">
        <f>'測定データ貼り付け用シート'!K149-(('測定データ貼り付け用シート'!V149-'測定データ貼り付け用シート'!Y149)*0.2+'測定データ貼り付け用シート'!Y149)</f>
        <v>0.4824</v>
      </c>
      <c r="L152" s="98">
        <f>'測定データ貼り付け用シート'!L149-'測定データ貼り付け用シート'!X149</f>
        <v>0.548</v>
      </c>
      <c r="M152" s="98">
        <f>'測定データ貼り付け用シート'!M149-'測定データ貼り付け用シート'!Y149</f>
        <v>0.312</v>
      </c>
      <c r="N152" s="98">
        <f>'測定データ貼り付け用シート'!N149-'測定データ貼り付け用シート'!Y149</f>
        <v>0.287</v>
      </c>
      <c r="O152" s="98">
        <f>'測定データ貼り付け用シート'!O149-'測定データ貼り付け用シート'!X149</f>
        <v>0.5389999999999999</v>
      </c>
      <c r="P152" s="98">
        <f>'測定データ貼り付け用シート'!P149-(('測定データ貼り付け用シート'!U149-'測定データ貼り付け用シート'!Y149)*0.2+'測定データ貼り付け用シート'!Y149)</f>
        <v>0.45459999999999995</v>
      </c>
      <c r="Q152" s="98">
        <f>'測定データ貼り付け用シート'!Q149-(('測定データ貼り付け用シート'!U149-'測定データ貼り付け用シート'!Y149)*0.3+'測定データ貼り付け用シート'!Y149)</f>
        <v>0.4954</v>
      </c>
      <c r="R152" s="98">
        <f>'測定データ貼り付け用シート'!R149-(('測定データ貼り付け用シート'!U149-'測定データ貼り付け用シート'!Y149)*0.6+'測定データ貼り付け用シート'!Y149)</f>
        <v>0.5658000000000001</v>
      </c>
      <c r="S152" s="98">
        <f>'測定データ貼り付け用シート'!S149-('測定データ貼り付け用シート'!U149*1)</f>
        <v>0.651</v>
      </c>
    </row>
    <row r="153" spans="1:19" ht="15">
      <c r="A153" s="99">
        <v>4290</v>
      </c>
      <c r="B153" s="98">
        <f>'測定データ貼り付け用シート'!B150-'測定データ貼り付け用シート'!Y150</f>
        <v>0.286</v>
      </c>
      <c r="C153" s="98">
        <f>'測定データ貼り付け用シート'!C150-'測定データ貼り付け用シート'!X150</f>
        <v>0.522</v>
      </c>
      <c r="D153" s="98">
        <f>'測定データ貼り付け用シート'!D150-(('測定データ貼り付け用シート'!W150-'測定データ貼り付け用シート'!Y150)*0.2+'測定データ貼り付け用シート'!Y150)</f>
        <v>0.4562</v>
      </c>
      <c r="E153" s="98">
        <f>'測定データ貼り付け用シート'!E150-(('測定データ貼り付け用シート'!W150-'測定データ貼り付け用シート'!Y150)*0.3+'測定データ貼り付け用シート'!Y150)</f>
        <v>0.5118</v>
      </c>
      <c r="F153" s="98">
        <f>'測定データ貼り付け用シート'!F150-(('測定データ貼り付け用シート'!W150-'測定データ貼り付け用シート'!Y150)*0.6+'測定データ貼り付け用シート'!Y150)</f>
        <v>0.6256</v>
      </c>
      <c r="G153" s="98">
        <f>'測定データ貼り付け用シート'!G150-('測定データ貼り付け用シート'!W150*1)</f>
        <v>0.71</v>
      </c>
      <c r="H153" s="98">
        <f>'測定データ貼り付け用シート'!H150-('測定データ貼り付け用シート'!V150*1)</f>
        <v>0.684</v>
      </c>
      <c r="I153" s="98">
        <f>'測定データ貼り付け用シート'!I150-(('測定データ貼り付け用シート'!V150-'測定データ貼り付け用シート'!Y150)*0.6+'測定データ貼り付け用シート'!Y150)</f>
        <v>0.6186</v>
      </c>
      <c r="J153" s="98">
        <f>'測定データ貼り付け用シート'!J150-(('測定データ貼り付け用シート'!V150-'測定データ貼り付け用シート'!Y150)*0.3+'測定データ貼り付け用シート'!Y150)</f>
        <v>0.5337999999999999</v>
      </c>
      <c r="K153" s="98">
        <f>'測定データ貼り付け用シート'!K150-(('測定データ貼り付け用シート'!V150-'測定データ貼り付け用シート'!Y150)*0.2+'測定データ貼り付け用シート'!Y150)</f>
        <v>0.48219999999999996</v>
      </c>
      <c r="L153" s="98">
        <f>'測定データ貼り付け用シート'!L150-'測定データ貼り付け用シート'!X150</f>
        <v>0.546</v>
      </c>
      <c r="M153" s="98">
        <f>'測定データ貼り付け用シート'!M150-'測定データ貼り付け用シート'!Y150</f>
        <v>0.31</v>
      </c>
      <c r="N153" s="98">
        <f>'測定データ貼り付け用シート'!N150-'測定データ貼り付け用シート'!Y150</f>
        <v>0.285</v>
      </c>
      <c r="O153" s="98">
        <f>'測定データ貼り付け用シート'!O150-'測定データ貼り付け用シート'!X150</f>
        <v>0.5369999999999999</v>
      </c>
      <c r="P153" s="98">
        <f>'測定データ貼り付け用シート'!P150-(('測定データ貼り付け用シート'!U150-'測定データ貼り付け用シート'!Y150)*0.2+'測定データ貼り付け用シート'!Y150)</f>
        <v>0.45139999999999997</v>
      </c>
      <c r="Q153" s="98">
        <f>'測定データ貼り付け用シート'!Q150-(('測定データ貼り付け用シート'!U150-'測定データ貼り付け用シート'!Y150)*0.3+'測定データ貼り付け用シート'!Y150)</f>
        <v>0.49210000000000004</v>
      </c>
      <c r="R153" s="98">
        <f>'測定データ貼り付け用シート'!R150-(('測定データ貼り付け用シート'!U150-'測定データ貼り付け用シート'!Y150)*0.6+'測定データ貼り付け用シート'!Y150)</f>
        <v>0.5632</v>
      </c>
      <c r="S153" s="98">
        <f>'測定データ貼り付け用シート'!S150-('測定データ貼り付け用シート'!U150*1)</f>
        <v>0.6479999999999999</v>
      </c>
    </row>
    <row r="154" spans="1:19" ht="15">
      <c r="A154" s="99">
        <v>4320</v>
      </c>
      <c r="B154" s="98">
        <f>'測定データ貼り付け用シート'!B151-'測定データ貼り付け用シート'!Y151</f>
        <v>0.283</v>
      </c>
      <c r="C154" s="98">
        <f>'測定データ貼り付け用シート'!C151-'測定データ貼り付け用シート'!X151</f>
        <v>0.5209999999999999</v>
      </c>
      <c r="D154" s="98">
        <f>'測定データ貼り付け用シート'!D151-(('測定データ貼り付け用シート'!W151-'測定データ貼り付け用シート'!Y151)*0.2+'測定データ貼り付け用シート'!Y151)</f>
        <v>0.45439999999999997</v>
      </c>
      <c r="E154" s="98">
        <f>'測定データ貼り付け用シート'!E151-(('測定データ貼り付け用シート'!W151-'測定データ貼り付け用シート'!Y151)*0.3+'測定データ貼り付け用シート'!Y151)</f>
        <v>0.5121</v>
      </c>
      <c r="F154" s="98">
        <f>'測定データ貼り付け用シート'!F151-(('測定データ貼り付け用シート'!W151-'測定データ貼り付け用シート'!Y151)*0.6+'測定データ貼り付け用シート'!Y151)</f>
        <v>0.6252</v>
      </c>
      <c r="G154" s="98">
        <f>'測定データ貼り付け用シート'!G151-('測定データ貼り付け用シート'!W151*1)</f>
        <v>0.712</v>
      </c>
      <c r="H154" s="98">
        <f>'測定データ貼り付け用シート'!H151-('測定データ貼り付け用シート'!V151*1)</f>
        <v>0.6769999999999999</v>
      </c>
      <c r="I154" s="98">
        <f>'測定データ貼り付け用シート'!I151-(('測定データ貼り付け用シート'!V151-'測定データ貼り付け用シート'!Y151)*0.6+'測定データ貼り付け用シート'!Y151)</f>
        <v>0.6166</v>
      </c>
      <c r="J154" s="98">
        <f>'測定データ貼り付け用シート'!J151-(('測定データ貼り付け用シート'!V151-'測定データ貼り付け用シート'!Y151)*0.3+'測定データ貼り付け用シート'!Y151)</f>
        <v>0.5327999999999999</v>
      </c>
      <c r="K154" s="98">
        <f>'測定データ貼り付け用シート'!K151-(('測定データ貼り付け用シート'!V151-'測定データ貼り付け用シート'!Y151)*0.2+'測定データ貼り付け用シート'!Y151)</f>
        <v>0.48019999999999996</v>
      </c>
      <c r="L154" s="98">
        <f>'測定データ貼り付け用シート'!L151-'測定データ貼り付け用シート'!X151</f>
        <v>0.5449999999999999</v>
      </c>
      <c r="M154" s="98">
        <f>'測定データ貼り付け用シート'!M151-'測定データ貼り付け用シート'!Y151</f>
        <v>0.306</v>
      </c>
      <c r="N154" s="98">
        <f>'測定データ貼り付け用シート'!N151-'測定データ貼り付け用シート'!Y151</f>
        <v>0.282</v>
      </c>
      <c r="O154" s="98">
        <f>'測定データ貼り付け用シート'!O151-'測定データ貼り付け用シート'!X151</f>
        <v>0.5349999999999999</v>
      </c>
      <c r="P154" s="98">
        <f>'測定データ貼り付け用シート'!P151-(('測定データ貼り付け用シート'!U151-'測定データ貼り付け用シート'!Y151)*0.2+'測定データ貼り付け用シート'!Y151)</f>
        <v>0.44939999999999997</v>
      </c>
      <c r="Q154" s="98">
        <f>'測定データ貼り付け用シート'!Q151-(('測定データ貼り付け用シート'!U151-'測定データ貼り付け用シート'!Y151)*0.3+'測定データ貼り付け用シート'!Y151)</f>
        <v>0.49110000000000004</v>
      </c>
      <c r="R154" s="98">
        <f>'測定データ貼り付け用シート'!R151-(('測定データ貼り付け用シート'!U151-'測定データ貼り付け用シート'!Y151)*0.6+'測定データ貼り付け用シート'!Y151)</f>
        <v>0.5622</v>
      </c>
      <c r="S154" s="98">
        <f>'測定データ貼り付け用シート'!S151-('測定データ貼り付け用シート'!U151*1)</f>
        <v>0.647</v>
      </c>
    </row>
    <row r="155" spans="1:19" ht="15">
      <c r="A155" s="99">
        <v>4350</v>
      </c>
      <c r="B155" s="98">
        <f>'測定データ貼り付け用シート'!B152-'測定データ貼り付け用シート'!Y152</f>
        <v>0.28099999999999997</v>
      </c>
      <c r="C155" s="98">
        <f>'測定データ貼り付け用シート'!C152-'測定データ貼り付け用シート'!X152</f>
        <v>0.52</v>
      </c>
      <c r="D155" s="98">
        <f>'測定データ貼り付け用シート'!D152-(('測定データ貼り付け用シート'!W152-'測定データ貼り付け用シート'!Y152)*0.2+'測定データ貼り付け用シート'!Y152)</f>
        <v>0.4542</v>
      </c>
      <c r="E155" s="98">
        <f>'測定データ貼り付け用シート'!E152-(('測定データ貼り付け用シート'!W152-'測定データ貼り付け用シート'!Y152)*0.3+'測定データ貼り付け用シート'!Y152)</f>
        <v>0.5107999999999999</v>
      </c>
      <c r="F155" s="98">
        <f>'測定データ貼り付け用シート'!F152-(('測定データ貼り付け用シート'!W152-'測定データ貼り付け用シート'!Y152)*0.6+'測定データ貼り付け用シート'!Y152)</f>
        <v>0.6256</v>
      </c>
      <c r="G155" s="98">
        <f>'測定データ貼り付け用シート'!G152-('測定データ貼り付け用シート'!W152*1)</f>
        <v>0.712</v>
      </c>
      <c r="H155" s="98">
        <f>'測定データ貼り付け用シート'!H152-('測定データ貼り付け用シート'!V152*1)</f>
        <v>0.677</v>
      </c>
      <c r="I155" s="98">
        <f>'測定データ貼り付け用シート'!I152-(('測定データ貼り付け用シート'!V152-'測定データ貼り付け用シート'!Y152)*0.6+'測定データ貼り付け用シート'!Y152)</f>
        <v>0.6176</v>
      </c>
      <c r="J155" s="98">
        <f>'測定データ貼り付け用シート'!J152-(('測定データ貼り付け用シート'!V152-'測定データ貼り付け用シート'!Y152)*0.3+'測定データ貼り付け用シート'!Y152)</f>
        <v>0.5307999999999999</v>
      </c>
      <c r="K155" s="98">
        <f>'測定データ貼り付け用シート'!K152-(('測定データ貼り付け用シート'!V152-'測定データ貼り付け用シート'!Y152)*0.2+'測定データ貼り付け用シート'!Y152)</f>
        <v>0.47819999999999996</v>
      </c>
      <c r="L155" s="98">
        <f>'測定データ貼り付け用シート'!L152-'測定データ貼り付け用シート'!X152</f>
        <v>0.542</v>
      </c>
      <c r="M155" s="98">
        <f>'測定データ貼り付け用シート'!M152-'測定データ貼り付け用シート'!Y152</f>
        <v>0.305</v>
      </c>
      <c r="N155" s="98">
        <f>'測定データ貼り付け用シート'!N152-'測定データ貼り付け用シート'!Y152</f>
        <v>0.28099999999999997</v>
      </c>
      <c r="O155" s="98">
        <f>'測定データ貼り付け用シート'!O152-'測定データ貼り付け用シート'!X152</f>
        <v>0.5329999999999999</v>
      </c>
      <c r="P155" s="98">
        <f>'測定データ貼り付け用シート'!P152-(('測定データ貼り付け用シート'!U152-'測定データ貼り付け用シート'!Y152)*0.2+'測定データ貼り付け用シート'!Y152)</f>
        <v>0.44739999999999996</v>
      </c>
      <c r="Q155" s="98">
        <f>'測定データ貼り付け用シート'!Q152-(('測定データ貼り付け用シート'!U152-'測定データ貼り付け用シート'!Y152)*0.3+'測定データ貼り付け用シート'!Y152)</f>
        <v>0.48810000000000003</v>
      </c>
      <c r="R155" s="98">
        <f>'測定データ貼り付け用シート'!R152-(('測定データ貼り付け用シート'!U152-'測定データ貼り付け用シート'!Y152)*0.6+'測定データ貼り付け用シート'!Y152)</f>
        <v>0.5602</v>
      </c>
      <c r="S155" s="98">
        <f>'測定データ貼り付け用シート'!S152-('測定データ貼り付け用シート'!U152*1)</f>
        <v>0.6439999999999999</v>
      </c>
    </row>
    <row r="156" spans="1:19" ht="15">
      <c r="A156" s="99">
        <v>4380</v>
      </c>
      <c r="B156" s="98">
        <f>'測定データ貼り付け用シート'!B153-'測定データ貼り付け用シート'!Y153</f>
        <v>0.27899999999999997</v>
      </c>
      <c r="C156" s="98">
        <f>'測定データ貼り付け用シート'!C153-'測定データ貼り付け用シート'!X153</f>
        <v>0.516</v>
      </c>
      <c r="D156" s="98">
        <f>'測定データ貼り付け用シート'!D153-(('測定データ貼り付け用シート'!W153-'測定データ貼り付け用シート'!Y153)*0.2+'測定データ貼り付け用シート'!Y153)</f>
        <v>0.4502</v>
      </c>
      <c r="E156" s="98">
        <f>'測定データ貼り付け用シート'!E153-(('測定データ貼り付け用シート'!W153-'測定データ貼り付け用シート'!Y153)*0.3+'測定データ貼り付け用シート'!Y153)</f>
        <v>0.5068000000000001</v>
      </c>
      <c r="F156" s="98">
        <f>'測定データ貼り付け用シート'!F153-(('測定データ貼り付け用シート'!W153-'測定データ貼り付け用シート'!Y153)*0.6+'測定データ貼り付け用シート'!Y153)</f>
        <v>0.6226</v>
      </c>
      <c r="G156" s="98">
        <f>'測定データ貼り付け用シート'!G153-('測定データ貼り付け用シート'!W153*1)</f>
        <v>0.7089999999999999</v>
      </c>
      <c r="H156" s="98">
        <f>'測定データ貼り付け用シート'!H153-('測定データ貼り付け用シート'!V153*1)</f>
        <v>0.6759999999999999</v>
      </c>
      <c r="I156" s="98">
        <f>'測定データ貼り付け用シート'!I153-(('測定データ貼り付け用シート'!V153-'測定データ貼り付け用シート'!Y153)*0.6+'測定データ貼り付け用シート'!Y153)</f>
        <v>0.6146</v>
      </c>
      <c r="J156" s="98">
        <f>'測定データ貼り付け用シート'!J153-(('測定データ貼り付け用シート'!V153-'測定データ貼り付け用シート'!Y153)*0.3+'測定データ貼り付け用シート'!Y153)</f>
        <v>0.5287999999999999</v>
      </c>
      <c r="K156" s="98">
        <f>'測定データ貼り付け用シート'!K153-(('測定データ貼り付け用シート'!V153-'測定データ貼り付け用シート'!Y153)*0.2+'測定データ貼り付け用シート'!Y153)</f>
        <v>0.47519999999999996</v>
      </c>
      <c r="L156" s="98">
        <f>'測定データ貼り付け用シート'!L153-'測定データ貼り付け用シート'!X153</f>
        <v>0.5409999999999999</v>
      </c>
      <c r="M156" s="98">
        <f>'測定データ貼り付け用シート'!M153-'測定データ貼り付け用シート'!Y153</f>
        <v>0.302</v>
      </c>
      <c r="N156" s="98">
        <f>'測定データ貼り付け用シート'!N153-'測定データ貼り付け用シート'!Y153</f>
        <v>0.27799999999999997</v>
      </c>
      <c r="O156" s="98">
        <f>'測定データ貼り付け用シート'!O153-'測定データ貼り付け用シート'!X153</f>
        <v>0.532</v>
      </c>
      <c r="P156" s="98">
        <f>'測定データ貼り付け用シート'!P153-(('測定データ貼り付け用シート'!U153-'測定データ貼り付け用シート'!Y153)*0.2+'測定データ貼り付け用シート'!Y153)</f>
        <v>0.44539999999999996</v>
      </c>
      <c r="Q156" s="98">
        <f>'測定データ貼り付け用シート'!Q153-(('測定データ貼り付け用シート'!U153-'測定データ貼り付け用シート'!Y153)*0.3+'測定データ貼り付け用シート'!Y153)</f>
        <v>0.48610000000000003</v>
      </c>
      <c r="R156" s="98">
        <f>'測定データ貼り付け用シート'!R153-(('測定データ貼り付け用シート'!U153-'測定データ貼り付け用シート'!Y153)*0.6+'測定データ貼り付け用シート'!Y153)</f>
        <v>0.5592</v>
      </c>
      <c r="S156" s="98">
        <f>'測定データ貼り付け用シート'!S153-('測定データ貼り付け用シート'!U153*1)</f>
        <v>0.645</v>
      </c>
    </row>
    <row r="157" spans="1:19" ht="15">
      <c r="A157" s="99">
        <v>4410</v>
      </c>
      <c r="B157" s="98">
        <f>'測定データ貼り付け用シート'!B154-'測定データ貼り付け用シート'!Y154</f>
        <v>0.27599999999999997</v>
      </c>
      <c r="C157" s="98">
        <f>'測定データ貼り付け用シート'!C154-'測定データ貼り付け用シート'!X154</f>
        <v>0.516</v>
      </c>
      <c r="D157" s="98">
        <f>'測定データ貼り付け用シート'!D154-(('測定データ貼り付け用シート'!W154-'測定データ貼り付け用シート'!Y154)*0.2+'測定データ貼り付け用シート'!Y154)</f>
        <v>0.4492</v>
      </c>
      <c r="E157" s="98">
        <f>'測定データ貼り付け用シート'!E154-(('測定データ貼り付け用シート'!W154-'測定データ貼り付け用シート'!Y154)*0.3+'測定データ貼り付け用シート'!Y154)</f>
        <v>0.5068000000000001</v>
      </c>
      <c r="F157" s="98">
        <f>'測定データ貼り付け用シート'!F154-(('測定データ貼り付け用シート'!W154-'測定データ貼り付け用シート'!Y154)*0.6+'測定データ貼り付け用シート'!Y154)</f>
        <v>0.6216</v>
      </c>
      <c r="G157" s="98">
        <f>'測定データ貼り付け用シート'!G154-('測定データ貼り付け用シート'!W154*1)</f>
        <v>0.7089999999999999</v>
      </c>
      <c r="H157" s="98">
        <f>'測定データ貼り付け用シート'!H154-('測定データ貼り付け用シート'!V154*1)</f>
        <v>0.6689999999999999</v>
      </c>
      <c r="I157" s="98">
        <f>'測定データ貼り付け用シート'!I154-(('測定データ貼り付け用シート'!V154-'測定データ貼り付け用シート'!Y154)*0.6+'測定データ貼り付け用シート'!Y154)</f>
        <v>0.6106</v>
      </c>
      <c r="J157" s="98">
        <f>'測定データ貼り付け用シート'!J154-(('測定データ貼り付け用シート'!V154-'測定データ貼り付け用シート'!Y154)*0.3+'測定データ貼り付け用シート'!Y154)</f>
        <v>0.5253</v>
      </c>
      <c r="K157" s="98">
        <f>'測定データ貼り付け用シート'!K154-(('測定データ貼り付け用シート'!V154-'測定データ貼り付け用シート'!Y154)*0.2+'測定データ貼り付け用シート'!Y154)</f>
        <v>0.47319999999999995</v>
      </c>
      <c r="L157" s="98">
        <f>'測定データ貼り付け用シート'!L154-'測定データ貼り付け用シート'!X154</f>
        <v>0.538</v>
      </c>
      <c r="M157" s="98">
        <f>'測定データ貼り付け用シート'!M154-'測定データ貼り付け用シート'!Y154</f>
        <v>0.299</v>
      </c>
      <c r="N157" s="98">
        <f>'測定データ貼り付け用シート'!N154-'測定データ貼り付け用シート'!Y154</f>
        <v>0.27499999999999997</v>
      </c>
      <c r="O157" s="98">
        <f>'測定データ貼り付け用シート'!O154-'測定データ貼り付け用シート'!X154</f>
        <v>0.53</v>
      </c>
      <c r="P157" s="98">
        <f>'測定データ貼り付け用シート'!P154-(('測定データ貼り付け用シート'!U154-'測定データ貼り付け用シート'!Y154)*0.2+'測定データ貼り付け用シート'!Y154)</f>
        <v>0.4431999999999999</v>
      </c>
      <c r="Q157" s="98">
        <f>'測定データ貼り付け用シート'!Q154-(('測定データ貼り付け用シート'!U154-'測定データ貼り付け用シート'!Y154)*0.3+'測定データ貼り付け用シート'!Y154)</f>
        <v>0.4848</v>
      </c>
      <c r="R157" s="98">
        <f>'測定データ貼り付け用シート'!R154-(('測定データ貼り付け用シート'!U154-'測定データ貼り付け用シート'!Y154)*0.6+'測定データ貼り付け用シート'!Y154)</f>
        <v>0.5576000000000001</v>
      </c>
      <c r="S157" s="98">
        <f>'測定データ貼り付け用シート'!S154-('測定データ貼り付け用シート'!U154*1)</f>
        <v>0.6439999999999999</v>
      </c>
    </row>
    <row r="158" spans="1:19" ht="15">
      <c r="A158" s="99">
        <v>4440</v>
      </c>
      <c r="B158" s="98">
        <f>'測定データ貼り付け用シート'!B155-'測定データ貼り付け用シート'!Y155</f>
        <v>0.27299999999999996</v>
      </c>
      <c r="C158" s="98">
        <f>'測定データ貼り付け用シート'!C155-'測定データ貼り付け用シート'!X155</f>
        <v>0.5129999999999999</v>
      </c>
      <c r="D158" s="98">
        <f>'測定データ貼り付け用シート'!D155-(('測定データ貼り付け用シート'!W155-'測定データ貼り付け用シート'!Y155)*0.2+'測定データ貼り付け用シート'!Y155)</f>
        <v>0.44539999999999996</v>
      </c>
      <c r="E158" s="98">
        <f>'測定データ貼り付け用シート'!E155-(('測定データ貼り付け用シート'!W155-'測定データ貼り付け用シート'!Y155)*0.3+'測定データ貼り付け用シート'!Y155)</f>
        <v>0.5021</v>
      </c>
      <c r="F158" s="98">
        <f>'測定データ貼り付け用シート'!F155-(('測定データ貼り付け用シート'!W155-'測定データ貼り付け用シート'!Y155)*0.6+'測定データ貼り付け用シート'!Y155)</f>
        <v>0.6182000000000001</v>
      </c>
      <c r="G158" s="98">
        <f>'測定データ貼り付け用シート'!G155-('測定データ貼り付け用シート'!W155*1)</f>
        <v>0.706</v>
      </c>
      <c r="H158" s="98">
        <f>'測定データ貼り付け用シート'!H155-('測定データ貼り付け用シート'!V155*1)</f>
        <v>0.6739999999999999</v>
      </c>
      <c r="I158" s="98">
        <f>'測定データ貼り付け用シート'!I155-(('測定データ貼り付け用シート'!V155-'測定データ貼り付け用シート'!Y155)*0.6+'測定データ貼り付け用シート'!Y155)</f>
        <v>0.6122000000000001</v>
      </c>
      <c r="J158" s="98">
        <f>'測定データ貼り付け用シート'!J155-(('測定データ貼り付け用シート'!V155-'測定データ貼り付け用シート'!Y155)*0.3+'測定データ貼り付け用シート'!Y155)</f>
        <v>0.5241</v>
      </c>
      <c r="K158" s="98">
        <f>'測定データ貼り付け用シート'!K155-(('測定データ貼り付け用シート'!V155-'測定データ貼り付け用シート'!Y155)*0.2+'測定データ貼り付け用シート'!Y155)</f>
        <v>0.4704</v>
      </c>
      <c r="L158" s="98">
        <f>'測定データ貼り付け用シート'!L155-'測定データ貼り付け用シート'!X155</f>
        <v>0.5369999999999999</v>
      </c>
      <c r="M158" s="98">
        <f>'測定データ貼り付け用シート'!M155-'測定データ貼り付け用シート'!Y155</f>
        <v>0.295</v>
      </c>
      <c r="N158" s="98">
        <f>'測定データ貼り付け用シート'!N155-'測定データ貼り付け用シート'!Y155</f>
        <v>0.27199999999999996</v>
      </c>
      <c r="O158" s="98">
        <f>'測定データ貼り付け用シート'!O155-'測定データ貼り付け用シート'!X155</f>
        <v>0.528</v>
      </c>
      <c r="P158" s="98">
        <f>'測定データ貼り付け用シート'!P155-(('測定データ貼り付け用シート'!U155-'測定データ貼り付け用シート'!Y155)*0.2+'測定データ貼り付け用シート'!Y155)</f>
        <v>0.43939999999999996</v>
      </c>
      <c r="Q158" s="98">
        <f>'測定データ貼り付け用シート'!Q155-(('測定データ貼り付け用シート'!U155-'測定データ貼り付け用シート'!Y155)*0.3+'測定データ貼り付け用シート'!Y155)</f>
        <v>0.4811</v>
      </c>
      <c r="R158" s="98">
        <f>'測定データ貼り付け用シート'!R155-(('測定データ貼り付け用シート'!U155-'測定データ貼り付け用シート'!Y155)*0.6+'測定データ貼り付け用シート'!Y155)</f>
        <v>0.5552</v>
      </c>
      <c r="S158" s="98">
        <f>'測定データ貼り付け用シート'!S155-('測定データ貼り付け用シート'!U155*1)</f>
        <v>0.6399999999999999</v>
      </c>
    </row>
    <row r="159" spans="1:19" ht="15">
      <c r="A159" s="99">
        <v>4470</v>
      </c>
      <c r="B159" s="98">
        <f>'測定データ貼り付け用シート'!B156-'測定データ貼り付け用シート'!Y156</f>
        <v>0.27099999999999996</v>
      </c>
      <c r="C159" s="98">
        <f>'測定データ貼り付け用シート'!C156-'測定データ貼り付け用シート'!X156</f>
        <v>0.512</v>
      </c>
      <c r="D159" s="98">
        <f>'測定データ貼り付け用シート'!D156-(('測定データ貼り付け用シート'!W156-'測定データ貼り付け用シート'!Y156)*0.2+'測定データ貼り付け用シート'!Y156)</f>
        <v>0.4442</v>
      </c>
      <c r="E159" s="98">
        <f>'測定データ貼り付け用シート'!E156-(('測定データ貼り付け用シート'!W156-'測定データ貼り付け用シート'!Y156)*0.3+'測定データ貼り付け用シート'!Y156)</f>
        <v>0.5008000000000001</v>
      </c>
      <c r="F159" s="98">
        <f>'測定データ貼り付け用シート'!F156-(('測定データ貼り付け用シート'!W156-'測定データ貼り付け用シート'!Y156)*0.6+'測定データ貼り付け用シート'!Y156)</f>
        <v>0.6176</v>
      </c>
      <c r="G159" s="98">
        <f>'測定データ貼り付け用シート'!G156-('測定データ貼り付け用シート'!W156*1)</f>
        <v>0.7040000000000002</v>
      </c>
      <c r="H159" s="98">
        <f>'測定データ貼り付け用シート'!H156-('測定データ貼り付け用シート'!V156*1)</f>
        <v>0.673</v>
      </c>
      <c r="I159" s="98">
        <f>'測定データ貼り付け用シート'!I156-(('測定データ貼り付け用シート'!V156-'測定データ貼り付け用シート'!Y156)*0.6+'測定データ貼り付け用シート'!Y156)</f>
        <v>0.6102000000000001</v>
      </c>
      <c r="J159" s="98">
        <f>'測定データ貼り付け用シート'!J156-(('測定データ貼り付け用シート'!V156-'測定データ貼り付け用シート'!Y156)*0.3+'測定データ貼り付け用シート'!Y156)</f>
        <v>0.5230999999999999</v>
      </c>
      <c r="K159" s="98">
        <f>'測定データ貼り付け用シート'!K156-(('測定データ貼り付け用シート'!V156-'測定データ貼り付け用シート'!Y156)*0.2+'測定データ貼り付け用シート'!Y156)</f>
        <v>0.4684</v>
      </c>
      <c r="L159" s="98">
        <f>'測定データ貼り付け用シート'!L156-'測定データ貼り付け用シート'!X156</f>
        <v>0.5349999999999999</v>
      </c>
      <c r="M159" s="98">
        <f>'測定データ貼り付け用シート'!M156-'測定データ貼り付け用シート'!Y156</f>
        <v>0.293</v>
      </c>
      <c r="N159" s="98">
        <f>'測定データ貼り付け用シート'!N156-'測定データ貼り付け用シート'!Y156</f>
        <v>0.26999999999999996</v>
      </c>
      <c r="O159" s="98">
        <f>'測定データ貼り付け用シート'!O156-'測定データ貼り付け用シート'!X156</f>
        <v>0.526</v>
      </c>
      <c r="P159" s="98">
        <f>'測定データ貼り付け用シート'!P156-(('測定データ貼り付け用シート'!U156-'測定データ貼り付け用シート'!Y156)*0.2+'測定データ貼り付け用シート'!Y156)</f>
        <v>0.43739999999999996</v>
      </c>
      <c r="Q159" s="98">
        <f>'測定データ貼り付け用シート'!Q156-(('測定データ貼り付け用シート'!U156-'測定データ貼り付け用シート'!Y156)*0.3+'測定データ貼り付け用シート'!Y156)</f>
        <v>0.4801</v>
      </c>
      <c r="R159" s="98">
        <f>'測定データ貼り付け用シート'!R156-(('測定データ貼り付け用シート'!U156-'測定データ貼り付け用シート'!Y156)*0.6+'測定データ貼り付け用シート'!Y156)</f>
        <v>0.5542</v>
      </c>
      <c r="S159" s="98">
        <f>'測定データ貼り付け用シート'!S156-('測定データ貼り付け用シート'!U156*1)</f>
        <v>0.6399999999999999</v>
      </c>
    </row>
    <row r="160" spans="1:19" ht="15">
      <c r="A160" s="99">
        <v>4500</v>
      </c>
      <c r="B160" s="98">
        <f>'測定データ貼り付け用シート'!B157-'測定データ貼り付け用シート'!Y157</f>
        <v>0.26799999999999996</v>
      </c>
      <c r="C160" s="98">
        <f>'測定データ貼り付け用シート'!C157-'測定データ貼り付け用シート'!X157</f>
        <v>0.51</v>
      </c>
      <c r="D160" s="98">
        <f>'測定データ貼り付け用シート'!D157-(('測定データ貼り付け用シート'!W157-'測定データ貼り付け用シート'!Y157)*0.2+'測定データ貼り付け用シート'!Y157)</f>
        <v>0.44239999999999996</v>
      </c>
      <c r="E160" s="98">
        <f>'測定データ貼り付け用シート'!E157-(('測定データ貼り付け用シート'!W157-'測定データ貼り付け用シート'!Y157)*0.3+'測定データ貼り付け用シート'!Y157)</f>
        <v>0.5001</v>
      </c>
      <c r="F160" s="98">
        <f>'測定データ貼り付け用シート'!F157-(('測定データ貼り付け用シート'!W157-'測定データ貼り付け用シート'!Y157)*0.6+'測定データ貼り付け用シート'!Y157)</f>
        <v>0.6182000000000001</v>
      </c>
      <c r="G160" s="98">
        <f>'測定データ貼り付け用シート'!G157-('測定データ貼り付け用シート'!W157*1)</f>
        <v>0.7050000000000001</v>
      </c>
      <c r="H160" s="98">
        <f>'測定データ貼り付け用シート'!H157-('測定データ貼り付け用シート'!V157*1)</f>
        <v>0.671</v>
      </c>
      <c r="I160" s="98">
        <f>'測定データ貼り付け用シート'!I157-(('測定データ貼り付け用シート'!V157-'測定データ貼り付け用シート'!Y157)*0.6+'測定データ貼り付け用シート'!Y157)</f>
        <v>0.6092</v>
      </c>
      <c r="J160" s="98">
        <f>'測定データ貼り付け用シート'!J157-(('測定データ貼り付け用シート'!V157-'測定データ貼り付け用シート'!Y157)*0.3+'測定データ貼り付け用シート'!Y157)</f>
        <v>0.5210999999999999</v>
      </c>
      <c r="K160" s="98">
        <f>'測定データ貼り付け用シート'!K157-(('測定データ貼り付け用シート'!V157-'測定データ貼り付け用シート'!Y157)*0.2+'測定データ貼り付け用シート'!Y157)</f>
        <v>0.4664</v>
      </c>
      <c r="L160" s="98">
        <f>'測定データ貼り付け用シート'!L157-'測定データ貼り付け用シート'!X157</f>
        <v>0.5329999999999999</v>
      </c>
      <c r="M160" s="98">
        <f>'測定データ貼り付け用シート'!M157-'測定データ貼り付け用シート'!Y157</f>
        <v>0.29</v>
      </c>
      <c r="N160" s="98">
        <f>'測定データ貼り付け用シート'!N157-'測定データ貼り付け用シート'!Y157</f>
        <v>0.267</v>
      </c>
      <c r="O160" s="98">
        <f>'測定データ貼り付け用シート'!O157-'測定データ貼り付け用シート'!X157</f>
        <v>0.5249999999999999</v>
      </c>
      <c r="P160" s="98">
        <f>'測定データ貼り付け用シート'!P157-(('測定データ貼り付け用シート'!U157-'測定データ貼り付け用シート'!Y157)*0.2+'測定データ貼り付け用シート'!Y157)</f>
        <v>0.43659999999999993</v>
      </c>
      <c r="Q160" s="98">
        <f>'測定データ貼り付け用シート'!Q157-(('測定データ貼り付け用シート'!U157-'測定データ貼り付け用シート'!Y157)*0.3+'測定データ貼り付け用シート'!Y157)</f>
        <v>0.4784</v>
      </c>
      <c r="R160" s="98">
        <f>'測定データ貼り付け用シート'!R157-(('測定データ貼り付け用シート'!U157-'測定データ貼り付け用シート'!Y157)*0.6+'測定データ貼り付け用シート'!Y157)</f>
        <v>0.5538000000000001</v>
      </c>
      <c r="S160" s="98">
        <f>'測定データ貼り付け用シート'!S157-('測定データ貼り付け用シート'!U157*1)</f>
        <v>0.6399999999999999</v>
      </c>
    </row>
    <row r="161" spans="1:19" ht="15">
      <c r="A161" s="99">
        <v>4530</v>
      </c>
      <c r="B161" s="98">
        <f>'測定データ貼り付け用シート'!B158-'測定データ貼り付け用シート'!Y158</f>
        <v>0.265</v>
      </c>
      <c r="C161" s="98">
        <f>'測定データ貼り付け用シート'!C158-'測定データ貼り付け用シート'!X158</f>
        <v>0.508</v>
      </c>
      <c r="D161" s="98">
        <f>'測定データ貼り付け用シート'!D158-(('測定データ貼り付け用シート'!W158-'測定データ貼り付け用シート'!Y158)*0.2+'測定データ貼り付け用シート'!Y158)</f>
        <v>0.4396</v>
      </c>
      <c r="E161" s="98">
        <f>'測定データ貼り付け用シート'!E158-(('測定データ貼り付け用シート'!W158-'測定データ貼り付け用シート'!Y158)*0.3+'測定データ貼り付け用シート'!Y158)</f>
        <v>0.49640000000000006</v>
      </c>
      <c r="F161" s="98">
        <f>'測定データ貼り付け用シート'!F158-(('測定データ貼り付け用シート'!W158-'測定データ貼り付け用シート'!Y158)*0.6+'測定データ貼り付け用シート'!Y158)</f>
        <v>0.6138000000000001</v>
      </c>
      <c r="G161" s="98">
        <f>'測定データ貼り付け用シート'!G158-('測定データ貼り付け用シート'!W158*1)</f>
        <v>0.7040000000000002</v>
      </c>
      <c r="H161" s="98">
        <f>'測定データ貼り付け用シート'!H158-('測定データ貼り付け用シート'!V158*1)</f>
        <v>0.6699999999999999</v>
      </c>
      <c r="I161" s="98">
        <f>'測定データ貼り付け用シート'!I158-(('測定データ貼り付け用シート'!V158-'測定データ貼り付け用シート'!Y158)*0.6+'測定データ貼り付け用シート'!Y158)</f>
        <v>0.6072</v>
      </c>
      <c r="J161" s="98">
        <f>'測定データ貼り付け用シート'!J158-(('測定データ貼り付け用シート'!V158-'測定データ貼り付け用シート'!Y158)*0.3+'測定データ貼り付け用シート'!Y158)</f>
        <v>0.5191000000000001</v>
      </c>
      <c r="K161" s="98">
        <f>'測定データ貼り付け用シート'!K158-(('測定データ貼り付け用シート'!V158-'測定データ貼り付け用シート'!Y158)*0.2+'測定データ貼り付け用シート'!Y158)</f>
        <v>0.4644</v>
      </c>
      <c r="L161" s="98">
        <f>'測定データ貼り付け用シート'!L158-'測定データ貼り付け用シート'!X158</f>
        <v>0.532</v>
      </c>
      <c r="M161" s="98">
        <f>'測定データ貼り付け用シート'!M158-'測定データ貼り付け用シート'!Y158</f>
        <v>0.287</v>
      </c>
      <c r="N161" s="98">
        <f>'測定データ貼り付け用シート'!N158-'測定データ貼り付け用シート'!Y158</f>
        <v>0.265</v>
      </c>
      <c r="O161" s="98">
        <f>'測定データ貼り付け用シート'!O158-'測定データ貼り付け用シート'!X158</f>
        <v>0.5229999999999999</v>
      </c>
      <c r="P161" s="98">
        <f>'測定データ貼り付け用シート'!P158-(('測定データ貼り付け用シート'!U158-'測定データ貼り付け用シート'!Y158)*0.2+'測定データ貼り付け用シート'!Y158)</f>
        <v>0.43360000000000004</v>
      </c>
      <c r="Q161" s="98">
        <f>'測定データ貼り付け用シート'!Q158-(('測定データ貼り付け用シート'!U158-'測定データ貼り付け用シート'!Y158)*0.3+'測定データ貼り付け用シート'!Y158)</f>
        <v>0.4754</v>
      </c>
      <c r="R161" s="98">
        <f>'測定データ貼り付け用シート'!R158-(('測定データ貼り付け用シート'!U158-'測定データ貼り付け用シート'!Y158)*0.6+'測定データ貼り付け用シート'!Y158)</f>
        <v>0.5508</v>
      </c>
      <c r="S161" s="98">
        <f>'測定データ貼り付け用シート'!S158-('測定データ貼り付け用シート'!U158*1)</f>
        <v>0.6379999999999999</v>
      </c>
    </row>
    <row r="162" spans="1:19" ht="15">
      <c r="A162" s="99">
        <v>4560</v>
      </c>
      <c r="B162" s="98">
        <f>'測定データ貼り付け用シート'!B159-'測定データ貼り付け用シート'!Y159</f>
        <v>0.263</v>
      </c>
      <c r="C162" s="98">
        <f>'測定データ貼り付け用シート'!C159-'測定データ貼り付け用シート'!X159</f>
        <v>0.5069999999999999</v>
      </c>
      <c r="D162" s="98">
        <f>'測定データ貼り付け用シート'!D159-(('測定データ貼り付け用シート'!W159-'測定データ貼り付け用シート'!Y159)*0.2+'測定データ貼り付け用シート'!Y159)</f>
        <v>0.44039999999999996</v>
      </c>
      <c r="E162" s="98">
        <f>'測定データ貼り付け用シート'!E159-(('測定データ貼り付け用シート'!W159-'測定データ貼り付け用シート'!Y159)*0.3+'測定データ貼り付け用シート'!Y159)</f>
        <v>0.49610000000000004</v>
      </c>
      <c r="F162" s="98">
        <f>'測定データ貼り付け用シート'!F159-(('測定データ貼り付け用シート'!W159-'測定データ貼り付け用シート'!Y159)*0.6+'測定データ貼り付け用シート'!Y159)</f>
        <v>0.6152</v>
      </c>
      <c r="G162" s="98">
        <f>'測定データ貼り付け用シート'!G159-('測定データ貼り付け用シート'!W159*1)</f>
        <v>0.704</v>
      </c>
      <c r="H162" s="98">
        <f>'測定データ貼り付け用シート'!H159-('測定データ貼り付け用シート'!V159*1)</f>
        <v>0.669</v>
      </c>
      <c r="I162" s="98">
        <f>'測定データ貼り付け用シート'!I159-(('測定データ貼り付け用シート'!V159-'測定データ貼り付け用シート'!Y159)*0.6+'測定データ貼り付け用シート'!Y159)</f>
        <v>0.6062000000000001</v>
      </c>
      <c r="J162" s="98">
        <f>'測定データ貼り付け用シート'!J159-(('測定データ貼り付け用シート'!V159-'測定データ貼り付け用シート'!Y159)*0.3+'測定データ貼り付け用シート'!Y159)</f>
        <v>0.5171000000000001</v>
      </c>
      <c r="K162" s="98">
        <f>'測定データ貼り付け用シート'!K159-(('測定データ貼り付け用シート'!V159-'測定データ貼り付け用シート'!Y159)*0.2+'測定データ貼り付け用シート'!Y159)</f>
        <v>0.4624</v>
      </c>
      <c r="L162" s="98">
        <f>'測定データ貼り付け用シート'!L159-'測定データ貼り付け用シート'!X159</f>
        <v>0.53</v>
      </c>
      <c r="M162" s="98">
        <f>'測定データ貼り付け用シート'!M159-'測定データ貼り付け用シート'!Y159</f>
        <v>0.285</v>
      </c>
      <c r="N162" s="98">
        <f>'測定データ貼り付け用シート'!N159-'測定データ貼り付け用シート'!Y159</f>
        <v>0.262</v>
      </c>
      <c r="O162" s="98">
        <f>'測定データ貼り付け用シート'!O159-'測定データ貼り付け用シート'!X159</f>
        <v>0.522</v>
      </c>
      <c r="P162" s="98">
        <f>'測定データ貼り付け用シート'!P159-(('測定データ貼り付け用シート'!U159-'測定データ貼り付け用シート'!Y159)*0.2+'測定データ貼り付け用シート'!Y159)</f>
        <v>0.43140000000000006</v>
      </c>
      <c r="Q162" s="98">
        <f>'測定データ貼り付け用シート'!Q159-(('測定データ貼り付け用シート'!U159-'測定データ貼り付け用シート'!Y159)*0.3+'測定データ貼り付け用シート'!Y159)</f>
        <v>0.4721</v>
      </c>
      <c r="R162" s="98">
        <f>'測定データ貼り付け用シート'!R159-(('測定データ貼り付け用シート'!U159-'測定データ貼り付け用シート'!Y159)*0.6+'測定データ貼り付け用シート'!Y159)</f>
        <v>0.5482</v>
      </c>
      <c r="S162" s="98">
        <f>'測定データ貼り付け用シート'!S159-('測定データ貼り付け用シート'!U159*1)</f>
        <v>0.637</v>
      </c>
    </row>
    <row r="163" spans="1:19" ht="15">
      <c r="A163" s="99">
        <v>4590</v>
      </c>
      <c r="B163" s="98">
        <f>'測定データ貼り付け用シート'!B160-'測定データ貼り付け用シート'!Y160</f>
        <v>0.261</v>
      </c>
      <c r="C163" s="98">
        <f>'測定データ貼り付け用シート'!C160-'測定データ貼り付け用シート'!X160</f>
        <v>0.506</v>
      </c>
      <c r="D163" s="98">
        <f>'測定データ貼り付け用シート'!D160-(('測定データ貼り付け用シート'!W160-'測定データ貼り付け用シート'!Y160)*0.2+'測定データ貼り付け用シート'!Y160)</f>
        <v>0.43739999999999996</v>
      </c>
      <c r="E163" s="98">
        <f>'測定データ貼り付け用シート'!E160-(('測定データ貼り付け用シート'!W160-'測定データ貼り付け用シート'!Y160)*0.3+'測定データ貼り付け用シート'!Y160)</f>
        <v>0.49610000000000004</v>
      </c>
      <c r="F163" s="98">
        <f>'測定データ貼り付け用シート'!F160-(('測定データ貼り付け用シート'!W160-'測定データ貼り付け用シート'!Y160)*0.6+'測定データ貼り付け用シート'!Y160)</f>
        <v>0.6152</v>
      </c>
      <c r="G163" s="98">
        <f>'測定データ貼り付け用シート'!G160-('測定データ貼り付け用シート'!W160*1)</f>
        <v>0.7040000000000002</v>
      </c>
      <c r="H163" s="98">
        <f>'測定データ貼り付け用シート'!H160-('測定データ貼り付け用シート'!V160*1)</f>
        <v>0.6679999999999999</v>
      </c>
      <c r="I163" s="98">
        <f>'測定データ貼り付け用シート'!I160-(('測定データ貼り付け用シート'!V160-'測定データ貼り付け用シート'!Y160)*0.6+'測定データ貼り付け用シート'!Y160)</f>
        <v>0.6046</v>
      </c>
      <c r="J163" s="98">
        <f>'測定データ貼り付け用シート'!J160-(('測定データ貼り付け用シート'!V160-'測定データ貼り付け用シート'!Y160)*0.3+'測定データ貼り付け用シート'!Y160)</f>
        <v>0.5158</v>
      </c>
      <c r="K163" s="98">
        <f>'測定データ貼り付け用シート'!K160-(('測定データ貼り付け用シート'!V160-'測定データ貼り付け用シート'!Y160)*0.2+'測定データ貼り付け用シート'!Y160)</f>
        <v>0.46219999999999994</v>
      </c>
      <c r="L163" s="98">
        <f>'測定データ貼り付け用シート'!L160-'測定データ貼り付け用シート'!X160</f>
        <v>0.5289999999999999</v>
      </c>
      <c r="M163" s="98">
        <f>'測定データ貼り付け用シート'!M160-'測定データ貼り付け用シート'!Y160</f>
        <v>0.284</v>
      </c>
      <c r="N163" s="98">
        <f>'測定データ貼り付け用シート'!N160-'測定データ貼り付け用シート'!Y160</f>
        <v>0.261</v>
      </c>
      <c r="O163" s="98">
        <f>'測定データ貼り付け用シート'!O160-'測定データ貼り付け用シート'!X160</f>
        <v>0.5209999999999999</v>
      </c>
      <c r="P163" s="98">
        <f>'測定データ貼り付け用シート'!P160-(('測定データ貼り付け用シート'!U160-'測定データ貼り付け用シート'!Y160)*0.2+'測定データ貼り付け用シート'!Y160)</f>
        <v>0.43040000000000006</v>
      </c>
      <c r="Q163" s="98">
        <f>'測定データ貼り付け用シート'!Q160-(('測定データ貼り付け用シート'!U160-'測定データ貼り付け用シート'!Y160)*0.3+'測定データ貼り付け用シート'!Y160)</f>
        <v>0.4711</v>
      </c>
      <c r="R163" s="98">
        <f>'測定データ貼り付け用シート'!R160-(('測定データ貼り付け用シート'!U160-'測定データ貼り付け用シート'!Y160)*0.6+'測定データ貼り付け用シート'!Y160)</f>
        <v>0.5472</v>
      </c>
      <c r="S163" s="98">
        <f>'測定データ貼り付け用シート'!S160-('測定データ貼り付け用シート'!U160*1)</f>
        <v>0.637</v>
      </c>
    </row>
    <row r="164" spans="1:19" ht="15">
      <c r="A164" s="99">
        <v>4620</v>
      </c>
      <c r="B164" s="98">
        <f>'測定データ貼り付け用シート'!B161-'測定データ貼り付け用シート'!Y161</f>
        <v>0.258</v>
      </c>
      <c r="C164" s="98">
        <f>'測定データ貼り付け用シート'!C161-'測定データ貼り付け用シート'!X161</f>
        <v>0.5029999999999999</v>
      </c>
      <c r="D164" s="98">
        <f>'測定データ貼り付け用シート'!D161-(('測定データ貼り付け用シート'!W161-'測定データ貼り付け用シート'!Y161)*0.2+'測定データ貼り付け用シート'!Y161)</f>
        <v>0.4366</v>
      </c>
      <c r="E164" s="98">
        <f>'測定データ貼り付け用シート'!E161-(('測定データ貼り付け用シート'!W161-'測定データ貼り付け用シート'!Y161)*0.3+'測定データ貼り付け用シート'!Y161)</f>
        <v>0.49240000000000006</v>
      </c>
      <c r="F164" s="98">
        <f>'測定データ貼り付け用シート'!F161-(('測定データ貼り付け用シート'!W161-'測定データ貼り付け用シート'!Y161)*0.6+'測定データ貼り付け用シート'!Y161)</f>
        <v>0.6118000000000001</v>
      </c>
      <c r="G164" s="98">
        <f>'測定データ貼り付け用シート'!G161-('測定データ貼り付け用シート'!W161*1)</f>
        <v>0.7020000000000002</v>
      </c>
      <c r="H164" s="98">
        <f>'測定データ貼り付け用シート'!H161-('測定データ貼り付け用シート'!V161*1)</f>
        <v>0.667</v>
      </c>
      <c r="I164" s="98">
        <f>'測定データ貼り付け用シート'!I161-(('測定データ貼り付け用シート'!V161-'測定データ貼り付け用シート'!Y161)*0.6+'測定データ貼り付け用シート'!Y161)</f>
        <v>0.6042000000000001</v>
      </c>
      <c r="J164" s="98">
        <f>'測定データ貼り付け用シート'!J161-(('測定データ貼り付け用シート'!V161-'測定データ貼り付け用シート'!Y161)*0.3+'測定データ貼り付け用シート'!Y161)</f>
        <v>0.5131000000000001</v>
      </c>
      <c r="K164" s="98">
        <f>'測定データ貼り付け用シート'!K161-(('測定データ貼り付け用シート'!V161-'測定データ貼り付け用シート'!Y161)*0.2+'測定データ貼り付け用シート'!Y161)</f>
        <v>0.4584</v>
      </c>
      <c r="L164" s="98">
        <f>'測定データ貼り付け用シート'!L161-'測定データ貼り付け用シート'!X161</f>
        <v>0.5269999999999999</v>
      </c>
      <c r="M164" s="98">
        <f>'測定データ貼り付け用シート'!M161-'測定データ貼り付け用シート'!Y161</f>
        <v>0.27999999999999997</v>
      </c>
      <c r="N164" s="98">
        <f>'測定データ貼り付け用シート'!N161-'測定データ貼り付け用シート'!Y161</f>
        <v>0.257</v>
      </c>
      <c r="O164" s="98">
        <f>'測定データ貼り付け用シート'!O161-'測定データ貼り付け用シート'!X161</f>
        <v>0.518</v>
      </c>
      <c r="P164" s="98">
        <f>'測定データ貼り付け用シート'!P161-(('測定データ貼り付け用シート'!U161-'測定データ貼り付け用シート'!Y161)*0.2+'測定データ貼り付け用シート'!Y161)</f>
        <v>0.42660000000000003</v>
      </c>
      <c r="Q164" s="98">
        <f>'測定データ貼り付け用シート'!Q161-(('測定データ貼り付け用シート'!U161-'測定データ貼り付け用シート'!Y161)*0.3+'測定データ貼り付け用シート'!Y161)</f>
        <v>0.4674</v>
      </c>
      <c r="R164" s="98">
        <f>'測定データ貼り付け用シート'!R161-(('測定データ貼り付け用シート'!U161-'測定データ貼り付け用シート'!Y161)*0.6+'測定データ貼り付け用シート'!Y161)</f>
        <v>0.5448</v>
      </c>
      <c r="S164" s="98">
        <f>'測定データ貼り付け用シート'!S161-('測定データ貼り付け用シート'!U161*1)</f>
        <v>0.6359999999999999</v>
      </c>
    </row>
    <row r="165" spans="1:19" ht="15">
      <c r="A165" s="99">
        <v>4650</v>
      </c>
      <c r="B165" s="98">
        <f>'測定データ貼り付け用シート'!B162-'測定データ貼り付け用シート'!Y162</f>
        <v>0.256</v>
      </c>
      <c r="C165" s="98">
        <f>'測定データ貼り付け用シート'!C162-'測定データ貼り付け用シート'!X162</f>
        <v>0.502</v>
      </c>
      <c r="D165" s="98">
        <f>'測定データ貼り付け用シート'!D162-(('測定データ貼り付け用シート'!W162-'測定データ貼り付け用シート'!Y162)*0.2+'測定データ貼り付け用シート'!Y162)</f>
        <v>0.43239999999999995</v>
      </c>
      <c r="E165" s="98">
        <f>'測定データ貼り付け用シート'!E162-(('測定データ貼り付け用シート'!W162-'測定データ貼り付け用シート'!Y162)*0.3+'測定データ貼り付け用シート'!Y162)</f>
        <v>0.49010000000000004</v>
      </c>
      <c r="F165" s="98">
        <f>'測定データ貼り付け用シート'!F162-(('測定データ貼り付け用シート'!W162-'測定データ貼り付け用シート'!Y162)*0.6+'測定データ貼り付け用シート'!Y162)</f>
        <v>0.6112</v>
      </c>
      <c r="G165" s="98">
        <f>'測定データ貼り付け用シート'!G162-('測定データ貼り付け用シート'!W162*1)</f>
        <v>0.7010000000000001</v>
      </c>
      <c r="H165" s="98">
        <f>'測定データ貼り付け用シート'!H162-('測定データ貼り付け用シート'!V162*1)</f>
        <v>0.6669999999999999</v>
      </c>
      <c r="I165" s="98">
        <f>'測定データ貼り付け用シート'!I162-(('測定データ貼り付け用シート'!V162-'測定データ貼り付け用シート'!Y162)*0.6+'測定データ貼り付け用シート'!Y162)</f>
        <v>0.6028</v>
      </c>
      <c r="J165" s="98">
        <f>'測定データ貼り付け用シート'!J162-(('測定データ貼り付け用シート'!V162-'測定データ貼り付け用シート'!Y162)*0.3+'測定データ貼り付け用シート'!Y162)</f>
        <v>0.5124000000000001</v>
      </c>
      <c r="K165" s="98">
        <f>'測定データ貼り付け用シート'!K162-(('測定データ貼り付け用シート'!V162-'測定データ貼り付け用シート'!Y162)*0.2+'測定データ貼り付け用シート'!Y162)</f>
        <v>0.4566</v>
      </c>
      <c r="L165" s="98">
        <f>'測定データ貼り付け用シート'!L162-'測定データ貼り付け用シート'!X162</f>
        <v>0.5249999999999999</v>
      </c>
      <c r="M165" s="98">
        <f>'測定データ貼り付け用シート'!M162-'測定データ貼り付け用シート'!Y162</f>
        <v>0.27699999999999997</v>
      </c>
      <c r="N165" s="98">
        <f>'測定データ貼り付け用シート'!N162-'測定データ貼り付け用シート'!Y162</f>
        <v>0.255</v>
      </c>
      <c r="O165" s="98">
        <f>'測定データ貼り付け用シート'!O162-'測定データ貼り付け用シート'!X162</f>
        <v>0.516</v>
      </c>
      <c r="P165" s="98">
        <f>'測定データ貼り付け用シート'!P162-(('測定データ貼り付け用シート'!U162-'測定データ貼り付け用シート'!Y162)*0.2+'測定データ貼り付け用シート'!Y162)</f>
        <v>0.42460000000000003</v>
      </c>
      <c r="Q165" s="98">
        <f>'測定データ貼り付け用シート'!Q162-(('測定データ貼り付け用シート'!U162-'測定データ貼り付け用シート'!Y162)*0.3+'測定データ貼り付け用シート'!Y162)</f>
        <v>0.4664</v>
      </c>
      <c r="R165" s="98">
        <f>'測定データ貼り付け用シート'!R162-(('測定データ貼り付け用シート'!U162-'測定データ貼り付け用シート'!Y162)*0.6+'測定データ貼り付け用シート'!Y162)</f>
        <v>0.5438000000000001</v>
      </c>
      <c r="S165" s="98">
        <f>'測定データ貼り付け用シート'!S162-('測定データ貼り付け用シート'!U162*1)</f>
        <v>0.6339999999999999</v>
      </c>
    </row>
    <row r="166" spans="1:19" ht="15">
      <c r="A166" s="99">
        <v>4680</v>
      </c>
      <c r="B166" s="98">
        <f>'測定データ貼り付け用シート'!B163-'測定データ貼り付け用シート'!Y163</f>
        <v>0.253</v>
      </c>
      <c r="C166" s="98">
        <f>'測定データ貼り付け用シート'!C163-'測定データ貼り付け用シート'!X163</f>
        <v>0.5009999999999999</v>
      </c>
      <c r="D166" s="98">
        <f>'測定データ貼り付け用シート'!D163-(('測定データ貼り付け用シート'!W163-'測定データ貼り付け用シート'!Y163)*0.2+'測定データ貼り付け用シート'!Y163)</f>
        <v>0.43239999999999995</v>
      </c>
      <c r="E166" s="98">
        <f>'測定データ貼り付け用シート'!E163-(('測定データ貼り付け用シート'!W163-'測定データ貼り付け用シート'!Y163)*0.3+'測定データ貼り付け用シート'!Y163)</f>
        <v>0.49010000000000004</v>
      </c>
      <c r="F166" s="98">
        <f>'測定データ貼り付け用シート'!F163-(('測定データ貼り付け用シート'!W163-'測定データ貼り付け用シート'!Y163)*0.6+'測定データ貼り付け用シート'!Y163)</f>
        <v>0.6102000000000001</v>
      </c>
      <c r="G166" s="98">
        <f>'測定データ貼り付け用シート'!G163-('測定データ貼り付け用シート'!W163*1)</f>
        <v>0.7010000000000001</v>
      </c>
      <c r="H166" s="98">
        <f>'測定データ貼り付け用シート'!H163-('測定データ貼り付け用シート'!V163*1)</f>
        <v>0.6639999999999999</v>
      </c>
      <c r="I166" s="98">
        <f>'測定データ貼り付け用シート'!I163-(('測定データ貼り付け用シート'!V163-'測定データ貼り付け用シート'!Y163)*0.6+'測定データ貼り付け用シート'!Y163)</f>
        <v>0.6002000000000001</v>
      </c>
      <c r="J166" s="98">
        <f>'測定データ貼り付け用シート'!J163-(('測定データ貼り付け用シート'!V163-'測定データ貼り付け用シート'!Y163)*0.3+'測定データ貼り付け用シート'!Y163)</f>
        <v>0.5101</v>
      </c>
      <c r="K166" s="98">
        <f>'測定データ貼り付け用シート'!K163-(('測定データ貼り付け用シート'!V163-'測定データ貼り付け用シート'!Y163)*0.2+'測定データ貼り付け用シート'!Y163)</f>
        <v>0.45439999999999997</v>
      </c>
      <c r="L166" s="98">
        <f>'測定データ貼り付け用シート'!L163-'測定データ貼り付け用シート'!X163</f>
        <v>0.5229999999999999</v>
      </c>
      <c r="M166" s="98">
        <f>'測定データ貼り付け用シート'!M163-'測定データ貼り付け用シート'!Y163</f>
        <v>0.27499999999999997</v>
      </c>
      <c r="N166" s="98">
        <f>'測定データ貼り付け用シート'!N163-'測定データ貼り付け用シート'!Y163</f>
        <v>0.252</v>
      </c>
      <c r="O166" s="98">
        <f>'測定データ貼り付け用シート'!O163-'測定データ貼り付け用シート'!X163</f>
        <v>0.514</v>
      </c>
      <c r="P166" s="98">
        <f>'測定データ貼り付け用シート'!P163-(('測定データ貼り付け用シート'!U163-'測定データ貼り付け用シート'!Y163)*0.2+'測定データ貼り付け用シート'!Y163)</f>
        <v>0.42260000000000003</v>
      </c>
      <c r="Q166" s="98">
        <f>'測定データ貼り付け用シート'!Q163-(('測定データ貼り付け用シート'!U163-'測定データ貼り付け用シート'!Y163)*0.3+'測定データ貼り付け用シート'!Y163)</f>
        <v>0.4634</v>
      </c>
      <c r="R166" s="98">
        <f>'測定データ貼り付け用シート'!R163-(('測定データ貼り付け用シート'!U163-'測定データ貼り付け用シート'!Y163)*0.6+'測定データ貼り付け用シート'!Y163)</f>
        <v>0.5418000000000001</v>
      </c>
      <c r="S166" s="98">
        <f>'測定データ貼り付け用シート'!S163-('測定データ貼り付け用シート'!U163*1)</f>
        <v>0.631</v>
      </c>
    </row>
    <row r="167" spans="1:19" ht="15">
      <c r="A167" s="99">
        <v>4710</v>
      </c>
      <c r="B167" s="98">
        <f>'測定データ貼り付け用シート'!B164-'測定データ貼り付け用シート'!Y164</f>
        <v>0.251</v>
      </c>
      <c r="C167" s="98">
        <f>'測定データ貼り付け用シート'!C164-'測定データ貼り付け用シート'!X164</f>
        <v>0.49799999999999994</v>
      </c>
      <c r="D167" s="98">
        <f>'測定データ貼り付け用シート'!D164-(('測定データ貼り付け用シート'!W164-'測定データ貼り付け用シート'!Y164)*0.2+'測定データ貼り付け用シート'!Y164)</f>
        <v>0.4276</v>
      </c>
      <c r="E167" s="98">
        <f>'測定データ貼り付け用シート'!E164-(('測定データ貼り付け用シート'!W164-'測定データ貼り付け用シート'!Y164)*0.3+'測定データ貼り付け用シート'!Y164)</f>
        <v>0.48640000000000005</v>
      </c>
      <c r="F167" s="98">
        <f>'測定データ貼り付け用シート'!F164-(('測定データ貼り付け用シート'!W164-'測定データ貼り付け用シート'!Y164)*0.6+'測定データ貼り付け用シート'!Y164)</f>
        <v>0.6088</v>
      </c>
      <c r="G167" s="98">
        <f>'測定データ貼り付け用シート'!G164-('測定データ貼り付け用シート'!W164*1)</f>
        <v>0.6990000000000001</v>
      </c>
      <c r="H167" s="98">
        <f>'測定データ貼り付け用シート'!H164-('測定データ貼り付け用シート'!V164*1)</f>
        <v>0.6649999999999999</v>
      </c>
      <c r="I167" s="98">
        <f>'測定データ貼り付け用シート'!I164-(('測定データ貼り付け用シート'!V164-'測定データ貼り付け用シート'!Y164)*0.6+'測定データ貼り付け用シート'!Y164)</f>
        <v>0.6008</v>
      </c>
      <c r="J167" s="98">
        <f>'測定データ貼り付け用シート'!J164-(('測定データ貼り付け用シート'!V164-'測定データ貼り付け用シート'!Y164)*0.3+'測定データ貼り付け用シート'!Y164)</f>
        <v>0.5074000000000001</v>
      </c>
      <c r="K167" s="98">
        <f>'測定データ貼り付け用シート'!K164-(('測定データ貼り付け用シート'!V164-'測定データ貼り付け用シート'!Y164)*0.2+'測定データ貼り付け用シート'!Y164)</f>
        <v>0.4526</v>
      </c>
      <c r="L167" s="98">
        <f>'測定データ貼り付け用シート'!L164-'測定データ貼り付け用シート'!X164</f>
        <v>0.522</v>
      </c>
      <c r="M167" s="98">
        <f>'測定データ貼り付け用シート'!M164-'測定データ貼り付け用シート'!Y164</f>
        <v>0.27199999999999996</v>
      </c>
      <c r="N167" s="98">
        <f>'測定データ貼り付け用シート'!N164-'測定データ貼り付け用シート'!Y164</f>
        <v>0.25</v>
      </c>
      <c r="O167" s="98">
        <f>'測定データ貼り付け用シート'!O164-'測定データ貼り付け用シート'!X164</f>
        <v>0.5129999999999999</v>
      </c>
      <c r="P167" s="98">
        <f>'測定データ貼り付け用シート'!P164-(('測定データ貼り付け用シート'!U164-'測定データ貼り付け用シート'!Y164)*0.2+'測定データ貼り付け用シート'!Y164)</f>
        <v>0.42060000000000003</v>
      </c>
      <c r="Q167" s="98">
        <f>'測定データ貼り付け用シート'!Q164-(('測定データ貼り付け用シート'!U164-'測定データ貼り付け用シート'!Y164)*0.3+'測定データ貼り付け用シート'!Y164)</f>
        <v>0.4614</v>
      </c>
      <c r="R167" s="98">
        <f>'測定データ貼り付け用シート'!R164-(('測定データ貼り付け用シート'!U164-'測定データ貼り付け用シート'!Y164)*0.6+'測定データ貼り付け用シート'!Y164)</f>
        <v>0.5408</v>
      </c>
      <c r="S167" s="98">
        <f>'測定データ貼り付け用シート'!S164-('測定データ貼り付け用シート'!U164*1)</f>
        <v>0.631</v>
      </c>
    </row>
    <row r="168" spans="1:19" ht="15">
      <c r="A168" s="99">
        <v>4740</v>
      </c>
      <c r="B168" s="98">
        <f>'測定データ貼り付け用シート'!B165-'測定データ貼り付け用シート'!Y165</f>
        <v>0.249</v>
      </c>
      <c r="C168" s="98">
        <f>'測定データ貼り付け用シート'!C165-'測定データ貼り付け用シート'!X165</f>
        <v>0.49699999999999994</v>
      </c>
      <c r="D168" s="98">
        <f>'測定データ貼り付け用シート'!D165-(('測定データ貼り付け用シート'!W165-'測定データ貼り付け用シート'!Y165)*0.2+'測定データ貼り付け用シート'!Y165)</f>
        <v>0.4276</v>
      </c>
      <c r="E168" s="98">
        <f>'測定データ貼り付け用シート'!E165-(('測定データ貼り付け用シート'!W165-'測定データ貼り付け用シート'!Y165)*0.3+'測定データ貼り付け用シート'!Y165)</f>
        <v>0.48640000000000005</v>
      </c>
      <c r="F168" s="98">
        <f>'測定データ貼り付け用シート'!F165-(('測定データ貼り付け用シート'!W165-'測定データ貼り付け用シート'!Y165)*0.6+'測定データ貼り付け用シート'!Y165)</f>
        <v>0.6088</v>
      </c>
      <c r="G168" s="98">
        <f>'測定データ貼り付け用シート'!G165-('測定データ貼り付け用シート'!W165*1)</f>
        <v>0.6980000000000002</v>
      </c>
      <c r="H168" s="98">
        <f>'測定データ貼り付け用シート'!H165-('測定データ貼り付け用シート'!V165*1)</f>
        <v>0.661</v>
      </c>
      <c r="I168" s="98">
        <f>'測定データ貼り付け用シート'!I165-(('測定データ貼り付け用シート'!V165-'測定データ貼り付け用シート'!Y165)*0.6+'測定データ貼り付け用シート'!Y165)</f>
        <v>0.597</v>
      </c>
      <c r="J168" s="98">
        <f>'測定データ貼り付け用シート'!J165-(('測定データ貼り付け用シート'!V165-'測定データ貼り付け用シート'!Y165)*0.3+'測定データ貼り付け用シート'!Y165)</f>
        <v>0.5055000000000001</v>
      </c>
      <c r="K168" s="98">
        <f>'測定データ貼り付け用シート'!K165-(('測定データ貼り付け用シート'!V165-'測定データ貼り付け用シート'!Y165)*0.2+'測定データ貼り付け用シート'!Y165)</f>
        <v>0.44999999999999996</v>
      </c>
      <c r="L168" s="98">
        <f>'測定データ貼り付け用シート'!L165-'測定データ貼り付け用シート'!X165</f>
        <v>0.52</v>
      </c>
      <c r="M168" s="98">
        <f>'測定データ貼り付け用シート'!M165-'測定データ貼り付け用シート'!Y165</f>
        <v>0.26999999999999996</v>
      </c>
      <c r="N168" s="98">
        <f>'測定データ貼り付け用シート'!N165-'測定データ貼り付け用シート'!Y165</f>
        <v>0.248</v>
      </c>
      <c r="O168" s="98">
        <f>'測定データ貼り付け用シート'!O165-'測定データ貼り付け用シート'!X165</f>
        <v>0.512</v>
      </c>
      <c r="P168" s="98">
        <f>'測定データ貼り付け用シート'!P165-(('測定データ貼り付け用シート'!U165-'測定データ貼り付け用シート'!Y165)*0.2+'測定データ貼り付け用シート'!Y165)</f>
        <v>0.4186</v>
      </c>
      <c r="Q168" s="98">
        <f>'測定データ貼り付け用シート'!Q165-(('測定データ貼り付け用シート'!U165-'測定データ貼り付け用シート'!Y165)*0.3+'測定データ貼り付け用シート'!Y165)</f>
        <v>0.4604</v>
      </c>
      <c r="R168" s="98">
        <f>'測定データ貼り付け用シート'!R165-(('測定データ貼り付け用シート'!U165-'測定データ貼り付け用シート'!Y165)*0.6+'測定データ貼り付け用シート'!Y165)</f>
        <v>0.5398000000000001</v>
      </c>
      <c r="S168" s="98">
        <f>'測定データ貼り付け用シート'!S165-('測定データ貼り付け用シート'!U165*1)</f>
        <v>0.631</v>
      </c>
    </row>
    <row r="169" spans="1:19" ht="15">
      <c r="A169" s="99">
        <v>4770</v>
      </c>
      <c r="B169" s="98">
        <f>'測定データ貼り付け用シート'!B166-'測定データ貼り付け用シート'!Y166</f>
        <v>0.246</v>
      </c>
      <c r="C169" s="98">
        <f>'測定データ貼り付け用シート'!C166-'測定データ貼り付け用シート'!X166</f>
        <v>0.49499999999999994</v>
      </c>
      <c r="D169" s="98">
        <f>'測定データ貼り付け用シート'!D166-(('測定データ貼り付け用シート'!W166-'測定データ貼り付け用シート'!Y166)*0.2+'測定データ貼り付け用シート'!Y166)</f>
        <v>0.4236</v>
      </c>
      <c r="E169" s="98">
        <f>'測定データ貼り付け用シート'!E166-(('測定データ貼り付け用シート'!W166-'測定データ貼り付け用シート'!Y166)*0.3+'測定データ貼り付け用シート'!Y166)</f>
        <v>0.48240000000000005</v>
      </c>
      <c r="F169" s="98">
        <f>'測定データ貼り付け用シート'!F166-(('測定データ貼り付け用シート'!W166-'測定データ貼り付け用シート'!Y166)*0.6+'測定データ貼り付け用シート'!Y166)</f>
        <v>0.6038000000000001</v>
      </c>
      <c r="G169" s="98">
        <f>'測定データ貼り付け用シート'!G166-('測定データ貼り付け用シート'!W166*1)</f>
        <v>0.6960000000000002</v>
      </c>
      <c r="H169" s="98">
        <f>'測定データ貼り付け用シート'!H166-('測定データ貼り付け用シート'!V166*1)</f>
        <v>0.6629999999999999</v>
      </c>
      <c r="I169" s="98">
        <f>'測定データ貼り付け用シート'!I166-(('測定データ貼り付け用シート'!V166-'測定データ貼り付け用シート'!Y166)*0.6+'測定データ貼り付け用シート'!Y166)</f>
        <v>0.5978</v>
      </c>
      <c r="J169" s="98">
        <f>'測定データ貼り付け用シート'!J166-(('測定データ貼り付け用シート'!V166-'測定データ貼り付け用シート'!Y166)*0.3+'測定データ貼り付け用シート'!Y166)</f>
        <v>0.5054000000000001</v>
      </c>
      <c r="K169" s="98">
        <f>'測定データ貼り付け用シート'!K166-(('測定データ貼り付け用シート'!V166-'測定データ貼り付け用シート'!Y166)*0.2+'測定データ貼り付け用シート'!Y166)</f>
        <v>0.4486</v>
      </c>
      <c r="L169" s="98">
        <f>'測定データ貼り付け用シート'!L166-'測定データ貼り付け用シート'!X166</f>
        <v>0.5189999999999999</v>
      </c>
      <c r="M169" s="98">
        <f>'測定データ貼り付け用シート'!M166-'測定データ貼り付け用シート'!Y166</f>
        <v>0.26799999999999996</v>
      </c>
      <c r="N169" s="98">
        <f>'測定データ貼り付け用シート'!N166-'測定データ貼り付け用シート'!Y166</f>
        <v>0.246</v>
      </c>
      <c r="O169" s="98">
        <f>'測定データ貼り付け用シート'!O166-'測定データ貼り付け用シート'!X166</f>
        <v>0.5089999999999999</v>
      </c>
      <c r="P169" s="98">
        <f>'測定データ貼り付け用シート'!P166-(('測定データ貼り付け用シート'!U166-'測定データ貼り付け用シート'!Y166)*0.2+'測定データ貼り付け用シート'!Y166)</f>
        <v>0.4166</v>
      </c>
      <c r="Q169" s="98">
        <f>'測定データ貼り付け用シート'!Q166-(('測定データ貼り付け用シート'!U166-'測定データ貼り付け用シート'!Y166)*0.3+'測定データ貼り付け用シート'!Y166)</f>
        <v>0.4564</v>
      </c>
      <c r="R169" s="98">
        <f>'測定データ貼り付け用シート'!R166-(('測定データ貼り付け用シート'!U166-'測定データ貼り付け用シート'!Y166)*0.6+'測定データ貼り付け用シート'!Y166)</f>
        <v>0.5378000000000001</v>
      </c>
      <c r="S169" s="98">
        <f>'測定データ貼り付け用シート'!S166-('測定データ貼り付け用シート'!U166*1)</f>
        <v>0.6279999999999999</v>
      </c>
    </row>
    <row r="170" spans="1:19" ht="15">
      <c r="A170" s="99">
        <v>4800</v>
      </c>
      <c r="B170" s="98">
        <f>'測定データ貼り付け用シート'!B167-'測定データ貼り付け用シート'!Y167</f>
        <v>0.244</v>
      </c>
      <c r="C170" s="98">
        <f>'測定データ貼り付け用シート'!C167-'測定データ貼り付け用シート'!X167</f>
        <v>0.49400000000000005</v>
      </c>
      <c r="D170" s="98">
        <f>'測定データ貼り付け用シート'!D167-(('測定データ貼り付け用シート'!W167-'測定データ貼り付け用シート'!Y167)*0.2+'測定データ貼り付け用シート'!Y167)</f>
        <v>0.4226</v>
      </c>
      <c r="E170" s="98">
        <f>'測定データ貼り付け用シート'!E167-(('測定データ貼り付け用シート'!W167-'測定データ貼り付け用シート'!Y167)*0.3+'測定データ貼り付け用シート'!Y167)</f>
        <v>0.48140000000000005</v>
      </c>
      <c r="F170" s="98">
        <f>'測定データ貼り付け用シート'!F167-(('測定データ貼り付け用シート'!W167-'測定データ貼り付け用シート'!Y167)*0.6+'測定データ貼り付け用シート'!Y167)</f>
        <v>0.6048</v>
      </c>
      <c r="G170" s="98">
        <f>'測定データ貼り付け用シート'!G167-('測定データ貼り付け用シート'!W167*1)</f>
        <v>0.6960000000000002</v>
      </c>
      <c r="H170" s="98">
        <f>'測定データ貼り付け用シート'!H167-('測定データ貼り付け用シート'!V167*1)</f>
        <v>0.662</v>
      </c>
      <c r="I170" s="98">
        <f>'測定データ貼り付け用シート'!I167-(('測定データ貼り付け用シート'!V167-'測定データ貼り付け用シート'!Y167)*0.6+'測定データ貼り付け用シート'!Y167)</f>
        <v>0.5968</v>
      </c>
      <c r="J170" s="98">
        <f>'測定データ貼り付け用シート'!J167-(('測定データ貼り付け用シート'!V167-'測定データ貼り付け用シート'!Y167)*0.3+'測定データ貼り付け用シート'!Y167)</f>
        <v>0.5024000000000001</v>
      </c>
      <c r="K170" s="98">
        <f>'測定データ貼り付け用シート'!K167-(('測定データ貼り付け用シート'!V167-'測定データ貼り付け用シート'!Y167)*0.2+'測定データ貼り付け用シート'!Y167)</f>
        <v>0.4466</v>
      </c>
      <c r="L170" s="98">
        <f>'測定データ貼り付け用シート'!L167-'測定データ貼り付け用シート'!X167</f>
        <v>0.5169999999999999</v>
      </c>
      <c r="M170" s="98">
        <f>'測定データ貼り付け用シート'!M167-'測定データ貼り付け用シート'!Y167</f>
        <v>0.265</v>
      </c>
      <c r="N170" s="98">
        <f>'測定データ貼り付け用シート'!N167-'測定データ貼り付け用シート'!Y167</f>
        <v>0.243</v>
      </c>
      <c r="O170" s="98">
        <f>'測定データ貼り付け用シート'!O167-'測定データ貼り付け用シート'!X167</f>
        <v>0.508</v>
      </c>
      <c r="P170" s="98">
        <f>'測定データ貼り付け用シート'!P167-(('測定データ貼り付け用シート'!U167-'測定データ貼り付け用シート'!Y167)*0.2+'測定データ貼り付け用シート'!Y167)</f>
        <v>0.4146</v>
      </c>
      <c r="Q170" s="98">
        <f>'測定データ貼り付け用シート'!Q167-(('測定データ貼り付け用シート'!U167-'測定データ貼り付け用シート'!Y167)*0.3+'測定データ貼り付け用シート'!Y167)</f>
        <v>0.4564</v>
      </c>
      <c r="R170" s="98">
        <f>'測定データ貼り付け用シート'!R167-(('測定データ貼り付け用シート'!U167-'測定データ貼り付け用シート'!Y167)*0.6+'測定データ貼り付け用シート'!Y167)</f>
        <v>0.5358</v>
      </c>
      <c r="S170" s="98">
        <f>'測定データ貼り付け用シート'!S167-('測定データ貼り付け用シート'!U167*1)</f>
        <v>0.6279999999999999</v>
      </c>
    </row>
    <row r="171" spans="1:19" ht="15">
      <c r="A171" s="99">
        <v>4830</v>
      </c>
      <c r="B171" s="98">
        <f>'測定データ貼り付け用シート'!B168-'測定データ貼り付け用シート'!Y168</f>
        <v>0.241</v>
      </c>
      <c r="C171" s="98">
        <f>'測定データ貼り付け用シート'!C168-'測定データ貼り付け用シート'!X168</f>
        <v>0.49300000000000005</v>
      </c>
      <c r="D171" s="98">
        <f>'測定データ貼り付け用シート'!D168-(('測定データ貼り付け用シート'!W168-'測定データ貼り付け用シート'!Y168)*0.2+'測定データ貼り付け用シート'!Y168)</f>
        <v>0.42039999999999994</v>
      </c>
      <c r="E171" s="98">
        <f>'測定データ貼り付け用シート'!E168-(('測定データ貼り付け用シート'!W168-'測定データ貼り付け用シート'!Y168)*0.3+'測定データ貼り付け用シート'!Y168)</f>
        <v>0.4801</v>
      </c>
      <c r="F171" s="98">
        <f>'測定データ貼り付け用シート'!F168-(('測定データ貼り付け用シート'!W168-'測定データ貼り付け用シート'!Y168)*0.6+'測定データ貼り付け用シート'!Y168)</f>
        <v>0.6042000000000001</v>
      </c>
      <c r="G171" s="98">
        <f>'測定データ貼り付け用シート'!G168-('測定データ貼り付け用シート'!W168*1)</f>
        <v>0.694</v>
      </c>
      <c r="H171" s="98">
        <f>'測定データ貼り付け用シート'!H168-('測定データ貼り付け用シート'!V168*1)</f>
        <v>0.656</v>
      </c>
      <c r="I171" s="98">
        <f>'測定データ貼り付け用シート'!I168-(('測定データ貼り付け用シート'!V168-'測定データ貼り付け用シート'!Y168)*0.6+'測定データ貼り付け用シート'!Y168)</f>
        <v>0.5924</v>
      </c>
      <c r="J171" s="98">
        <f>'測定データ貼り付け用シート'!J168-(('測定データ貼り付け用シート'!V168-'測定データ貼り付け用シート'!Y168)*0.3+'測定データ貼り付け用シート'!Y168)</f>
        <v>0.5002</v>
      </c>
      <c r="K171" s="98">
        <f>'測定データ貼り付け用シート'!K168-(('測定データ貼り付け用シート'!V168-'測定データ貼り付け用シート'!Y168)*0.2+'測定データ貼り付け用シート'!Y168)</f>
        <v>0.4438</v>
      </c>
      <c r="L171" s="98">
        <f>'測定データ貼り付け用シート'!L168-'測定データ貼り付け用シート'!X168</f>
        <v>0.5149999999999999</v>
      </c>
      <c r="M171" s="98">
        <f>'測定データ貼り付け用シート'!M168-'測定データ貼り付け用シート'!Y168</f>
        <v>0.263</v>
      </c>
      <c r="N171" s="98">
        <f>'測定データ貼り付け用シート'!N168-'測定データ貼り付け用シート'!Y168</f>
        <v>0.241</v>
      </c>
      <c r="O171" s="98">
        <f>'測定データ貼り付け用シート'!O168-'測定データ貼り付け用シート'!X168</f>
        <v>0.5069999999999999</v>
      </c>
      <c r="P171" s="98">
        <f>'測定データ貼り付け用シート'!P168-(('測定データ貼り付け用シート'!U168-'測定データ貼り付け用シート'!Y168)*0.2+'測定データ貼り付け用シート'!Y168)</f>
        <v>0.4136</v>
      </c>
      <c r="Q171" s="98">
        <f>'測定データ貼り付け用シート'!Q168-(('測定データ貼り付け用シート'!U168-'測定データ貼り付け用シート'!Y168)*0.3+'測定データ貼り付け用シート'!Y168)</f>
        <v>0.45439999999999997</v>
      </c>
      <c r="R171" s="98">
        <f>'測定データ貼り付け用シート'!R168-(('測定データ貼り付け用シート'!U168-'測定データ貼り付け用シート'!Y168)*0.6+'測定データ貼り付け用シート'!Y168)</f>
        <v>0.5358</v>
      </c>
      <c r="S171" s="98">
        <f>'測定データ貼り付け用シート'!S168-('測定データ貼り付け用シート'!U168*1)</f>
        <v>0.627</v>
      </c>
    </row>
    <row r="172" spans="1:19" ht="15">
      <c r="A172" s="99">
        <v>4860</v>
      </c>
      <c r="B172" s="98">
        <f>'測定データ貼り付け用シート'!B169-'測定データ貼り付け用シート'!Y169</f>
        <v>0.239</v>
      </c>
      <c r="C172" s="98">
        <f>'測定データ貼り付け用シート'!C169-'測定データ貼り付け用シート'!X169</f>
        <v>0.49000000000000005</v>
      </c>
      <c r="D172" s="98">
        <f>'測定データ貼り付け用シート'!D169-(('測定データ貼り付け用シート'!W169-'測定データ貼り付け用シート'!Y169)*0.2+'測定データ貼り付け用シート'!Y169)</f>
        <v>0.41859999999999997</v>
      </c>
      <c r="E172" s="98">
        <f>'測定データ貼り付け用シート'!E169-(('測定データ貼り付け用シート'!W169-'測定データ貼り付け用シート'!Y169)*0.3+'測定データ貼り付け用シート'!Y169)</f>
        <v>0.47640000000000005</v>
      </c>
      <c r="F172" s="98">
        <f>'測定データ貼り付け用シート'!F169-(('測定データ貼り付け用シート'!W169-'測定データ貼り付け用シート'!Y169)*0.6+'測定データ貼り付け用シート'!Y169)</f>
        <v>0.6008</v>
      </c>
      <c r="G172" s="98">
        <f>'測定データ貼り付け用シート'!G169-('測定データ貼り付け用シート'!W169*1)</f>
        <v>0.6930000000000001</v>
      </c>
      <c r="H172" s="98">
        <f>'測定データ貼り付け用シート'!H169-('測定データ貼り付け用シート'!V169*1)</f>
        <v>0.66</v>
      </c>
      <c r="I172" s="98">
        <f>'測定データ貼り付け用シート'!I169-(('測定データ貼り付け用シート'!V169-'測定データ貼り付け用シート'!Y169)*0.6+'測定データ貼り付け用シート'!Y169)</f>
        <v>0.5938</v>
      </c>
      <c r="J172" s="98">
        <f>'測定データ貼り付け用シート'!J169-(('測定データ貼り付け用シート'!V169-'測定データ貼り付け用シート'!Y169)*0.3+'測定データ貼り付け用シート'!Y169)</f>
        <v>0.49940000000000007</v>
      </c>
      <c r="K172" s="98">
        <f>'測定データ貼り付け用シート'!K169-(('測定データ貼り付け用シート'!V169-'測定データ貼り付け用シート'!Y169)*0.2+'測定データ貼り付け用シート'!Y169)</f>
        <v>0.4436</v>
      </c>
      <c r="L172" s="98">
        <f>'測定データ貼り付け用シート'!L169-'測定データ貼り付け用シート'!X169</f>
        <v>0.514</v>
      </c>
      <c r="M172" s="98">
        <f>'測定データ貼り付け用シート'!M169-'測定データ貼り付け用シート'!Y169</f>
        <v>0.26</v>
      </c>
      <c r="N172" s="98">
        <f>'測定データ貼り付け用シート'!N169-'測定データ貼り付け用シート'!Y169</f>
        <v>0.239</v>
      </c>
      <c r="O172" s="98">
        <f>'測定データ貼り付け用シート'!O169-'測定データ貼り付け用シート'!X169</f>
        <v>0.5049999999999999</v>
      </c>
      <c r="P172" s="98">
        <f>'測定データ貼り付け用シート'!P169-(('測定データ貼り付け用シート'!U169-'測定データ貼り付け用シート'!Y169)*0.2+'測定データ貼り付け用シート'!Y169)</f>
        <v>0.4106</v>
      </c>
      <c r="Q172" s="98">
        <f>'測定データ貼り付け用シート'!Q169-(('測定データ貼り付け用シート'!U169-'測定データ貼り付け用シート'!Y169)*0.3+'測定データ貼り付け用シート'!Y169)</f>
        <v>0.45239999999999997</v>
      </c>
      <c r="R172" s="98">
        <f>'測定データ貼り付け用シート'!R169-(('測定データ貼り付け用シート'!U169-'測定データ貼り付け用シート'!Y169)*0.6+'測定データ貼り付け用シート'!Y169)</f>
        <v>0.5327999999999999</v>
      </c>
      <c r="S172" s="98">
        <f>'測定データ貼り付け用シート'!S169-('測定データ貼り付け用シート'!U169*1)</f>
        <v>0.625</v>
      </c>
    </row>
    <row r="173" spans="1:19" ht="15">
      <c r="A173" s="99">
        <v>4890</v>
      </c>
      <c r="B173" s="98">
        <f>'測定データ貼り付け用シート'!B170-'測定データ貼り付け用シート'!Y170</f>
        <v>0.237</v>
      </c>
      <c r="C173" s="98">
        <f>'測定データ貼り付け用シート'!C170-'測定データ貼り付け用シート'!X170</f>
        <v>0.49000000000000005</v>
      </c>
      <c r="D173" s="98">
        <f>'測定データ貼り付け用シート'!D170-(('測定データ貼り付け用シート'!W170-'測定データ貼り付け用シート'!Y170)*0.2+'測定データ貼り付け用シート'!Y170)</f>
        <v>0.41740000000000005</v>
      </c>
      <c r="E173" s="98">
        <f>'測定データ貼り付け用シート'!E170-(('測定データ貼り付け用シート'!W170-'測定データ貼り付け用シート'!Y170)*0.3+'測定データ貼り付け用シート'!Y170)</f>
        <v>0.4771</v>
      </c>
      <c r="F173" s="98">
        <f>'測定データ貼り付け用シート'!F170-(('測定データ貼り付け用シート'!W170-'測定データ貼り付け用シート'!Y170)*0.6+'測定データ貼り付け用シート'!Y170)</f>
        <v>0.6012</v>
      </c>
      <c r="G173" s="98">
        <f>'測定データ貼り付け用シート'!G170-('測定データ貼り付け用シート'!W170*1)</f>
        <v>0.6930000000000001</v>
      </c>
      <c r="H173" s="98">
        <f>'測定データ貼り付け用シート'!H170-('測定データ貼り付け用シート'!V170*1)</f>
        <v>0.6589999999999999</v>
      </c>
      <c r="I173" s="98">
        <f>'測定データ貼り付け用シート'!I170-(('測定データ貼り付け用シート'!V170-'測定データ貼り付け用シート'!Y170)*0.6+'測定データ貼り付け用シート'!Y170)</f>
        <v>0.5928</v>
      </c>
      <c r="J173" s="98">
        <f>'測定データ貼り付け用シート'!J170-(('測定データ貼り付け用シート'!V170-'測定データ貼り付け用シート'!Y170)*0.3+'測定データ貼り付け用シート'!Y170)</f>
        <v>0.49740000000000006</v>
      </c>
      <c r="K173" s="98">
        <f>'測定データ貼り付け用シート'!K170-(('測定データ貼り付け用シート'!V170-'測定データ貼り付け用シート'!Y170)*0.2+'測定データ貼り付け用シート'!Y170)</f>
        <v>0.4406</v>
      </c>
      <c r="L173" s="98">
        <f>'測定データ貼り付け用シート'!L170-'測定データ貼り付け用シート'!X170</f>
        <v>0.512</v>
      </c>
      <c r="M173" s="98">
        <f>'測定データ貼り付け用シート'!M170-'測定データ貼り付け用シート'!Y170</f>
        <v>0.258</v>
      </c>
      <c r="N173" s="98">
        <f>'測定データ貼り付け用シート'!N170-'測定データ貼り付け用シート'!Y170</f>
        <v>0.237</v>
      </c>
      <c r="O173" s="98">
        <f>'測定データ貼り付け用シート'!O170-'測定データ貼り付け用シート'!X170</f>
        <v>0.5029999999999999</v>
      </c>
      <c r="P173" s="98">
        <f>'測定データ貼り付け用シート'!P170-(('測定データ貼り付け用シート'!U170-'測定データ貼り付け用シート'!Y170)*0.2+'測定データ貼り付け用シート'!Y170)</f>
        <v>0.4086</v>
      </c>
      <c r="Q173" s="98">
        <f>'測定データ貼り付け用シート'!Q170-(('測定データ貼り付け用シート'!U170-'測定データ貼り付け用シート'!Y170)*0.3+'測定データ貼り付け用シート'!Y170)</f>
        <v>0.45039999999999997</v>
      </c>
      <c r="R173" s="98">
        <f>'測定データ貼り付け用シート'!R170-(('測定データ貼り付け用シート'!U170-'測定データ貼り付け用シート'!Y170)*0.6+'測定データ貼り付け用シート'!Y170)</f>
        <v>0.5318</v>
      </c>
      <c r="S173" s="98">
        <f>'測定データ貼り付け用シート'!S170-('測定データ貼り付け用シート'!U170*1)</f>
        <v>0.6239999999999999</v>
      </c>
    </row>
    <row r="174" spans="1:19" ht="15">
      <c r="A174" s="99">
        <v>4920</v>
      </c>
      <c r="B174" s="98">
        <f>'測定データ貼り付け用シート'!B171-'測定データ貼り付け用シート'!Y171</f>
        <v>0.235</v>
      </c>
      <c r="C174" s="98">
        <f>'測定データ貼り付け用シート'!C171-'測定データ貼り付け用シート'!X171</f>
        <v>0.48800000000000004</v>
      </c>
      <c r="D174" s="98">
        <f>'測定データ貼り付け用シート'!D171-(('測定データ貼り付け用シート'!W171-'測定データ貼り付け用シート'!Y171)*0.2+'測定データ貼り付け用シート'!Y171)</f>
        <v>0.41740000000000005</v>
      </c>
      <c r="E174" s="98">
        <f>'測定データ貼り付け用シート'!E171-(('測定データ貼り付け用シート'!W171-'測定データ貼り付け用シート'!Y171)*0.3+'測定データ貼り付け用シート'!Y171)</f>
        <v>0.4751</v>
      </c>
      <c r="F174" s="98">
        <f>'測定データ貼り付け用シート'!F171-(('測定データ貼り付け用シート'!W171-'測定データ貼り付け用シート'!Y171)*0.6+'測定データ貼り付け用シート'!Y171)</f>
        <v>0.5992</v>
      </c>
      <c r="G174" s="98">
        <f>'測定データ貼り付け用シート'!G171-('測定データ貼り付け用シート'!W171*1)</f>
        <v>0.692</v>
      </c>
      <c r="H174" s="98">
        <f>'測定データ貼り付け用シート'!H171-('測定データ貼り付け用シート'!V171*1)</f>
        <v>0.6569999999999999</v>
      </c>
      <c r="I174" s="98">
        <f>'測定データ貼り付け用シート'!I171-(('測定データ貼り付け用シート'!V171-'測定データ貼り付け用シート'!Y171)*0.6+'測定データ貼り付け用シート'!Y171)</f>
        <v>0.5908</v>
      </c>
      <c r="J174" s="98">
        <f>'測定データ貼り付け用シート'!J171-(('測定データ貼り付け用シート'!V171-'測定データ貼り付け用シート'!Y171)*0.3+'測定データ貼り付け用シート'!Y171)</f>
        <v>0.49640000000000006</v>
      </c>
      <c r="K174" s="98">
        <f>'測定データ貼り付け用シート'!K171-(('測定データ貼り付け用シート'!V171-'測定データ貼り付け用シート'!Y171)*0.2+'測定データ貼り付け用シート'!Y171)</f>
        <v>0.4386</v>
      </c>
      <c r="L174" s="98">
        <f>'測定データ貼り付け用シート'!L171-'測定データ貼り付け用シート'!X171</f>
        <v>0.51</v>
      </c>
      <c r="M174" s="98">
        <f>'測定データ貼り付け用シート'!M171-'測定データ貼り付け用シート'!Y171</f>
        <v>0.256</v>
      </c>
      <c r="N174" s="98">
        <f>'測定データ貼り付け用シート'!N171-'測定データ貼り付け用シート'!Y171</f>
        <v>0.23399999999999999</v>
      </c>
      <c r="O174" s="98">
        <f>'測定データ貼り付け用シート'!O171-'測定データ貼り付け用シート'!X171</f>
        <v>0.502</v>
      </c>
      <c r="P174" s="98">
        <f>'測定データ貼り付け用シート'!P171-(('測定データ貼り付け用シート'!U171-'測定データ貼り付け用シート'!Y171)*0.2+'測定データ貼り付け用シート'!Y171)</f>
        <v>0.4076</v>
      </c>
      <c r="Q174" s="98">
        <f>'測定データ貼り付け用シート'!Q171-(('測定データ貼り付け用シート'!U171-'測定データ貼り付け用シート'!Y171)*0.3+'測定データ貼り付け用シート'!Y171)</f>
        <v>0.44739999999999996</v>
      </c>
      <c r="R174" s="98">
        <f>'測定データ貼り付け用シート'!R171-(('測定データ貼り付け用シート'!U171-'測定データ貼り付け用シート'!Y171)*0.6+'測定データ貼り付け用シート'!Y171)</f>
        <v>0.5307999999999999</v>
      </c>
      <c r="S174" s="98">
        <f>'測定データ貼り付け用シート'!S171-('測定データ貼り付け用シート'!U171*1)</f>
        <v>0.623</v>
      </c>
    </row>
    <row r="175" spans="1:19" ht="15">
      <c r="A175" s="99">
        <v>4950</v>
      </c>
      <c r="B175" s="98">
        <f>'測定データ貼り付け用シート'!B172-'測定データ貼り付け用シート'!Y172</f>
        <v>0.23299999999999998</v>
      </c>
      <c r="C175" s="98">
        <f>'測定データ貼り付け用シート'!C172-'測定データ貼り付け用シート'!X172</f>
        <v>0.48500000000000004</v>
      </c>
      <c r="D175" s="98">
        <f>'測定データ貼り付け用シート'!D172-(('測定データ貼り付け用シート'!W172-'測定データ貼り付け用シート'!Y172)*0.2+'測定データ貼り付け用シート'!Y172)</f>
        <v>0.4126000000000001</v>
      </c>
      <c r="E175" s="98">
        <f>'測定データ貼り付け用シート'!E172-(('測定データ貼り付け用シート'!W172-'測定データ貼り付け用シート'!Y172)*0.3+'測定データ貼り付け用シート'!Y172)</f>
        <v>0.47240000000000004</v>
      </c>
      <c r="F175" s="98">
        <f>'測定データ貼り付け用シート'!F172-(('測定データ貼り付け用シート'!W172-'測定データ貼り付け用シート'!Y172)*0.6+'測定データ貼り付け用シート'!Y172)</f>
        <v>0.5968</v>
      </c>
      <c r="G175" s="98">
        <f>'測定データ貼り付け用シート'!G172-('測定データ貼り付け用シート'!W172*1)</f>
        <v>0.6900000000000002</v>
      </c>
      <c r="H175" s="98">
        <f>'測定データ貼り付け用シート'!H172-('測定データ貼り付け用シート'!V172*1)</f>
        <v>0.6569999999999999</v>
      </c>
      <c r="I175" s="98">
        <f>'測定データ貼り付け用シート'!I172-(('測定データ貼り付け用シート'!V172-'測定データ貼り付け用シート'!Y172)*0.6+'測定データ貼り付け用シート'!Y172)</f>
        <v>0.5908</v>
      </c>
      <c r="J175" s="98">
        <f>'測定データ貼り付け用シート'!J172-(('測定データ貼り付け用シート'!V172-'測定データ貼り付け用シート'!Y172)*0.3+'測定データ貼り付け用シート'!Y172)</f>
        <v>0.49440000000000006</v>
      </c>
      <c r="K175" s="98">
        <f>'測定データ貼り付け用シート'!K172-(('測定データ貼り付け用シート'!V172-'測定データ貼り付け用シート'!Y172)*0.2+'測定データ貼り付け用シート'!Y172)</f>
        <v>0.4376</v>
      </c>
      <c r="L175" s="98">
        <f>'測定データ貼り付け用シート'!L172-'測定データ貼り付け用シート'!X172</f>
        <v>0.5089999999999999</v>
      </c>
      <c r="M175" s="98">
        <f>'測定データ貼り付け用シート'!M172-'測定データ貼り付け用シート'!Y172</f>
        <v>0.254</v>
      </c>
      <c r="N175" s="98">
        <f>'測定データ貼り付け用シート'!N172-'測定データ貼り付け用シート'!Y172</f>
        <v>0.23199999999999998</v>
      </c>
      <c r="O175" s="98">
        <f>'測定データ貼り付け用シート'!O172-'測定データ貼り付け用シート'!X172</f>
        <v>0.49999999999999994</v>
      </c>
      <c r="P175" s="98">
        <f>'測定データ貼り付け用シート'!P172-(('測定データ貼り付け用シート'!U172-'測定データ貼り付け用シート'!Y172)*0.2+'測定データ貼り付け用シート'!Y172)</f>
        <v>0.4046</v>
      </c>
      <c r="Q175" s="98">
        <f>'測定データ貼り付け用シート'!Q172-(('測定データ貼り付け用シート'!U172-'測定データ貼り付け用シート'!Y172)*0.3+'測定データ貼り付け用シート'!Y172)</f>
        <v>0.44539999999999996</v>
      </c>
      <c r="R175" s="98">
        <f>'測定データ貼り付け用シート'!R172-(('測定データ貼り付け用シート'!U172-'測定データ貼り付け用シート'!Y172)*0.6+'測定データ貼り付け用シート'!Y172)</f>
        <v>0.5287999999999999</v>
      </c>
      <c r="S175" s="98">
        <f>'測定データ貼り付け用シート'!S172-('測定データ貼り付け用シート'!U172*1)</f>
        <v>0.6219999999999999</v>
      </c>
    </row>
    <row r="176" spans="1:19" ht="15">
      <c r="A176" s="99">
        <v>4980</v>
      </c>
      <c r="B176" s="98">
        <f>'測定データ貼り付け用シート'!B173-'測定データ貼り付け用シート'!Y173</f>
        <v>0.22999999999999998</v>
      </c>
      <c r="C176" s="98">
        <f>'測定データ貼り付け用シート'!C173-'測定データ貼り付け用シート'!X173</f>
        <v>0.48400000000000004</v>
      </c>
      <c r="D176" s="98">
        <f>'測定データ貼り付け用シート'!D173-(('測定データ貼り付け用シート'!W173-'測定データ貼り付け用シート'!Y173)*0.2+'測定データ貼り付け用シート'!Y173)</f>
        <v>0.41240000000000004</v>
      </c>
      <c r="E176" s="98">
        <f>'測定データ貼り付け用シート'!E173-(('測定データ貼り付け用シート'!W173-'測定データ貼り付け用シート'!Y173)*0.3+'測定データ貼り付け用シート'!Y173)</f>
        <v>0.4721</v>
      </c>
      <c r="F176" s="98">
        <f>'測定データ貼り付け用シート'!F173-(('測定データ貼り付け用シート'!W173-'測定データ貼り付け用シート'!Y173)*0.6+'測定データ貼り付け用シート'!Y173)</f>
        <v>0.6012</v>
      </c>
      <c r="G176" s="98">
        <f>'測定データ貼り付け用シート'!G173-('測定データ貼り付け用シート'!W173*1)</f>
        <v>0.69</v>
      </c>
      <c r="H176" s="98">
        <f>'測定データ貼り付け用シート'!H173-('測定データ貼り付け用シート'!V173*1)</f>
        <v>0.6549999999999999</v>
      </c>
      <c r="I176" s="98">
        <f>'測定データ貼り付け用シート'!I173-(('測定データ貼り付け用シート'!V173-'測定データ貼り付け用シート'!Y173)*0.6+'測定データ貼り付け用シート'!Y173)</f>
        <v>0.5878</v>
      </c>
      <c r="J176" s="98">
        <f>'測定データ貼り付け用シート'!J173-(('測定データ貼り付け用シート'!V173-'測定データ貼り付け用シート'!Y173)*0.3+'測定データ貼り付け用シート'!Y173)</f>
        <v>0.49340000000000006</v>
      </c>
      <c r="K176" s="98">
        <f>'測定データ貼り付け用シート'!K173-(('測定データ貼り付け用シート'!V173-'測定データ貼り付け用シート'!Y173)*0.2+'測定データ貼り付け用シート'!Y173)</f>
        <v>0.4356</v>
      </c>
      <c r="L176" s="98">
        <f>'測定データ貼り付け用シート'!L173-'測定データ貼り付け用シート'!X173</f>
        <v>0.5069999999999999</v>
      </c>
      <c r="M176" s="98">
        <f>'測定データ貼り付け用シート'!M173-'測定データ貼り付け用シート'!Y173</f>
        <v>0.252</v>
      </c>
      <c r="N176" s="98">
        <f>'測定データ貼り付け用シート'!N173-'測定データ貼り付け用シート'!Y173</f>
        <v>0.22999999999999998</v>
      </c>
      <c r="O176" s="98">
        <f>'測定データ貼り付け用シート'!O173-'測定データ貼り付け用シート'!X173</f>
        <v>0.49899999999999994</v>
      </c>
      <c r="P176" s="98">
        <f>'測定データ貼り付け用シート'!P173-(('測定データ貼り付け用シート'!U173-'測定データ貼り付け用シート'!Y173)*0.2+'測定データ貼り付け用シート'!Y173)</f>
        <v>0.40380000000000005</v>
      </c>
      <c r="Q176" s="98">
        <f>'測定データ貼り付け用シート'!Q173-(('測定データ貼り付け用シート'!U173-'測定データ貼り付け用シート'!Y173)*0.3+'測定データ貼り付け用シート'!Y173)</f>
        <v>0.4437</v>
      </c>
      <c r="R176" s="98">
        <f>'測定データ貼り付け用シート'!R173-(('測定データ貼り付け用シート'!U173-'測定データ貼り付け用シート'!Y173)*0.6+'測定データ貼り付け用シート'!Y173)</f>
        <v>0.5274000000000001</v>
      </c>
      <c r="S176" s="98">
        <f>'測定データ貼り付け用シート'!S173-('測定データ貼り付け用シート'!U173*1)</f>
        <v>0.6219999999999999</v>
      </c>
    </row>
    <row r="177" spans="1:19" ht="15">
      <c r="A177" s="99">
        <v>5010</v>
      </c>
      <c r="B177" s="98">
        <f>'測定データ貼り付け用シート'!B174-'測定データ貼り付け用シート'!Y174</f>
        <v>0.22799999999999998</v>
      </c>
      <c r="C177" s="98">
        <f>'測定データ貼り付け用シート'!C174-'測定データ貼り付け用シート'!X174</f>
        <v>0.48400000000000004</v>
      </c>
      <c r="D177" s="98">
        <f>'測定データ貼り付け用シート'!D174-(('測定データ貼り付け用シート'!W174-'測定データ貼り付け用シート'!Y174)*0.2+'測定データ貼り付け用シート'!Y174)</f>
        <v>0.4106000000000001</v>
      </c>
      <c r="E177" s="98">
        <f>'測定データ貼り付け用シート'!E174-(('測定データ貼り付け用シート'!W174-'測定データ貼り付け用シート'!Y174)*0.3+'測定データ貼り付け用シート'!Y174)</f>
        <v>0.47140000000000004</v>
      </c>
      <c r="F177" s="98">
        <f>'測定データ貼り付け用シート'!F174-(('測定データ貼り付け用シート'!W174-'測定データ貼り付け用シート'!Y174)*0.6+'測定データ貼り付け用シート'!Y174)</f>
        <v>0.5978000000000001</v>
      </c>
      <c r="G177" s="98">
        <f>'測定データ貼り付け用シート'!G174-('測定データ貼り付け用シート'!W174*1)</f>
        <v>0.6900000000000002</v>
      </c>
      <c r="H177" s="98">
        <f>'測定データ貼り付け用シート'!H174-('測定データ貼り付け用シート'!V174*1)</f>
        <v>0.6549999999999999</v>
      </c>
      <c r="I177" s="98">
        <f>'測定データ貼り付け用シート'!I174-(('測定データ貼り付け用シート'!V174-'測定データ貼り付け用シート'!Y174)*0.6+'測定データ貼り付け用シート'!Y174)</f>
        <v>0.5868</v>
      </c>
      <c r="J177" s="98">
        <f>'測定データ貼り付け用シート'!J174-(('測定データ貼り付け用シート'!V174-'測定データ貼り付け用シート'!Y174)*0.3+'測定データ貼り付け用シート'!Y174)</f>
        <v>0.49140000000000006</v>
      </c>
      <c r="K177" s="98">
        <f>'測定データ貼り付け用シート'!K174-(('測定データ貼り付け用シート'!V174-'測定データ貼り付け用シート'!Y174)*0.2+'測定データ貼り付け用シート'!Y174)</f>
        <v>0.4336</v>
      </c>
      <c r="L177" s="98">
        <f>'測定データ貼り付け用シート'!L174-'測定データ貼り付け用シート'!X174</f>
        <v>0.5049999999999999</v>
      </c>
      <c r="M177" s="98">
        <f>'測定データ貼り付け用シート'!M174-'測定データ貼り付け用シート'!Y174</f>
        <v>0.249</v>
      </c>
      <c r="N177" s="98">
        <f>'測定データ貼り付け用シート'!N174-'測定データ貼り付け用シート'!Y174</f>
        <v>0.22799999999999998</v>
      </c>
      <c r="O177" s="98">
        <f>'測定データ貼り付け用シート'!O174-'測定データ貼り付け用シート'!X174</f>
        <v>0.49799999999999994</v>
      </c>
      <c r="P177" s="98">
        <f>'測定データ貼り付け用シート'!P174-(('測定データ貼り付け用シート'!U174-'測定データ貼り付け用シート'!Y174)*0.2+'測定データ貼り付け用シート'!Y174)</f>
        <v>0.4016</v>
      </c>
      <c r="Q177" s="98">
        <f>'測定データ貼り付け用シート'!Q174-(('測定データ貼り付け用シート'!U174-'測定データ貼り付け用シート'!Y174)*0.3+'測定データ貼り付け用シート'!Y174)</f>
        <v>0.44139999999999996</v>
      </c>
      <c r="R177" s="98">
        <f>'測定データ貼り付け用シート'!R174-(('測定データ貼り付け用シート'!U174-'測定データ貼り付け用シート'!Y174)*0.6+'測定データ貼り付け用シート'!Y174)</f>
        <v>0.5247999999999999</v>
      </c>
      <c r="S177" s="98">
        <f>'測定データ貼り付け用シート'!S174-('測定データ貼り付け用シート'!U174*1)</f>
        <v>0.619</v>
      </c>
    </row>
    <row r="178" spans="1:19" ht="15">
      <c r="A178" s="99">
        <v>5040</v>
      </c>
      <c r="B178" s="98">
        <f>'測定データ貼り付け用シート'!B175-'測定データ貼り付け用シート'!Y175</f>
        <v>0.22599999999999998</v>
      </c>
      <c r="C178" s="98">
        <f>'測定データ貼り付け用シート'!C175-'測定データ貼り付け用シート'!X175</f>
        <v>0.48200000000000004</v>
      </c>
      <c r="D178" s="98">
        <f>'測定データ貼り付け用シート'!D175-(('測定データ貼り付け用シート'!W175-'測定データ貼り付け用シート'!Y175)*0.2+'測定データ貼り付け用シート'!Y175)</f>
        <v>0.4086000000000001</v>
      </c>
      <c r="E178" s="98">
        <f>'測定データ貼り付け用シート'!E175-(('測定データ貼り付け用シート'!W175-'測定データ貼り付け用シート'!Y175)*0.3+'測定データ貼り付け用シート'!Y175)</f>
        <v>0.46740000000000004</v>
      </c>
      <c r="F178" s="98">
        <f>'測定データ貼り付け用シート'!F175-(('測定データ貼り付け用シート'!W175-'測定データ貼り付け用シート'!Y175)*0.6+'測定データ貼り付け用シート'!Y175)</f>
        <v>0.5958000000000001</v>
      </c>
      <c r="G178" s="98">
        <f>'測定データ貼り付け用シート'!G175-('測定データ貼り付け用シート'!W175*1)</f>
        <v>0.6880000000000002</v>
      </c>
      <c r="H178" s="98">
        <f>'測定データ貼り付け用シート'!H175-('測定データ貼り付け用シート'!V175*1)</f>
        <v>0.65</v>
      </c>
      <c r="I178" s="98">
        <f>'測定データ貼り付け用シート'!I175-(('測定データ貼り付け用シート'!V175-'測定データ貼り付け用シート'!Y175)*0.6+'測定データ貼り付け用シート'!Y175)</f>
        <v>0.5824</v>
      </c>
      <c r="J178" s="98">
        <f>'測定データ貼り付け用シート'!J175-(('測定データ貼り付け用シート'!V175-'測定データ貼り付け用シート'!Y175)*0.3+'測定データ貼り付け用シート'!Y175)</f>
        <v>0.4882</v>
      </c>
      <c r="K178" s="98">
        <f>'測定データ貼り付け用シート'!K175-(('測定データ貼り付け用シート'!V175-'測定データ貼り付け用シート'!Y175)*0.2+'測定データ貼り付け用シート'!Y175)</f>
        <v>0.43079999999999996</v>
      </c>
      <c r="L178" s="98">
        <f>'測定データ貼り付け用シート'!L175-'測定データ貼り付け用シート'!X175</f>
        <v>0.5049999999999999</v>
      </c>
      <c r="M178" s="98">
        <f>'測定データ貼り付け用シート'!M175-'測定データ貼り付け用シート'!Y175</f>
        <v>0.247</v>
      </c>
      <c r="N178" s="98">
        <f>'測定データ貼り付け用シート'!N175-'測定データ貼り付け用シート'!Y175</f>
        <v>0.22599999999999998</v>
      </c>
      <c r="O178" s="98">
        <f>'測定データ貼り付け用シート'!O175-'測定データ貼り付け用シート'!X175</f>
        <v>0.49699999999999994</v>
      </c>
      <c r="P178" s="98">
        <f>'測定データ貼り付け用シート'!P175-(('測定データ貼り付け用シート'!U175-'測定データ貼り付け用シート'!Y175)*0.2+'測定データ貼り付け用シート'!Y175)</f>
        <v>0.3986</v>
      </c>
      <c r="Q178" s="98">
        <f>'測定データ貼り付け用シート'!Q175-(('測定データ貼り付け用シート'!U175-'測定データ貼り付け用シート'!Y175)*0.3+'測定データ貼り付け用シート'!Y175)</f>
        <v>0.43939999999999996</v>
      </c>
      <c r="R178" s="98">
        <f>'測定データ貼り付け用シート'!R175-(('測定データ貼り付け用シート'!U175-'測定データ貼り付け用シート'!Y175)*0.6+'測定データ貼り付け用シート'!Y175)</f>
        <v>0.5238</v>
      </c>
      <c r="S178" s="98">
        <f>'測定データ貼り付け用シート'!S175-('測定データ貼り付け用シート'!U175*1)</f>
        <v>0.619</v>
      </c>
    </row>
    <row r="179" spans="1:19" ht="15">
      <c r="A179" s="99">
        <v>5070</v>
      </c>
      <c r="B179" s="98">
        <f>'測定データ貼り付け用シート'!B176-'測定データ貼り付け用シート'!Y176</f>
        <v>0.22399999999999998</v>
      </c>
      <c r="C179" s="98">
        <f>'測定データ貼り付け用シート'!C176-'測定データ貼り付け用シート'!X176</f>
        <v>0.48000000000000004</v>
      </c>
      <c r="D179" s="98">
        <f>'測定データ貼り付け用シート'!D176-(('測定データ貼り付け用シート'!W176-'測定データ貼り付け用シート'!Y176)*0.2+'測定データ貼り付け用シート'!Y176)</f>
        <v>0.4066000000000001</v>
      </c>
      <c r="E179" s="98">
        <f>'測定データ貼り付け用シート'!E176-(('測定データ貼り付け用シート'!W176-'測定データ貼り付け用シート'!Y176)*0.3+'測定データ貼り付け用シート'!Y176)</f>
        <v>0.46740000000000004</v>
      </c>
      <c r="F179" s="98">
        <f>'測定データ貼り付け用シート'!F176-(('測定データ貼り付け用シート'!W176-'測定データ貼り付け用シート'!Y176)*0.6+'測定データ貼り付け用シート'!Y176)</f>
        <v>0.5948</v>
      </c>
      <c r="G179" s="98">
        <f>'測定データ貼り付け用シート'!G176-('測定データ貼り付け用シート'!W176*1)</f>
        <v>0.6890000000000001</v>
      </c>
      <c r="H179" s="98">
        <f>'測定データ貼り付け用シート'!H176-('測定データ貼り付け用シート'!V176*1)</f>
        <v>0.6529999999999999</v>
      </c>
      <c r="I179" s="98">
        <f>'測定データ貼り付け用シート'!I176-(('測定データ貼り付け用シート'!V176-'測定データ貼り付け用シート'!Y176)*0.6+'測定データ貼り付け用シート'!Y176)</f>
        <v>0.5838</v>
      </c>
      <c r="J179" s="98">
        <f>'測定データ貼り付け用シート'!J176-(('測定データ貼り付け用シート'!V176-'測定データ貼り付け用シート'!Y176)*0.3+'測定データ貼り付け用シート'!Y176)</f>
        <v>0.48740000000000006</v>
      </c>
      <c r="K179" s="98">
        <f>'測定データ貼り付け用シート'!K176-(('測定データ貼り付け用シート'!V176-'測定データ貼り付け用シート'!Y176)*0.2+'測定データ貼り付け用シート'!Y176)</f>
        <v>0.4296</v>
      </c>
      <c r="L179" s="98">
        <f>'測定データ貼り付け用シート'!L176-'測定データ貼り付け用シート'!X176</f>
        <v>0.502</v>
      </c>
      <c r="M179" s="98">
        <f>'測定データ貼り付け用シート'!M176-'測定データ貼り付け用シート'!Y176</f>
        <v>0.245</v>
      </c>
      <c r="N179" s="98">
        <f>'測定データ貼り付け用シート'!N176-'測定データ貼り付け用シート'!Y176</f>
        <v>0.22399999999999998</v>
      </c>
      <c r="O179" s="98">
        <f>'測定データ貼り付け用シート'!O176-'測定データ貼り付け用シート'!X176</f>
        <v>0.49400000000000005</v>
      </c>
      <c r="P179" s="98">
        <f>'測定データ貼り付け用シート'!P176-(('測定データ貼り付け用シート'!U176-'測定データ貼り付け用シート'!Y176)*0.2+'測定データ貼り付け用シート'!Y176)</f>
        <v>0.3966</v>
      </c>
      <c r="Q179" s="98">
        <f>'測定データ貼り付け用シート'!Q176-(('測定データ貼り付け用シート'!U176-'測定データ貼り付け用シート'!Y176)*0.3+'測定データ貼り付け用シート'!Y176)</f>
        <v>0.43739999999999996</v>
      </c>
      <c r="R179" s="98">
        <f>'測定データ貼り付け用シート'!R176-(('測定データ貼り付け用シート'!U176-'測定データ貼り付け用シート'!Y176)*0.6+'測定データ貼り付け用シート'!Y176)</f>
        <v>0.5227999999999999</v>
      </c>
      <c r="S179" s="98">
        <f>'測定データ貼り付け用シート'!S176-('測定データ貼り付け用シート'!U176*1)</f>
        <v>0.617</v>
      </c>
    </row>
    <row r="180" spans="1:19" ht="15">
      <c r="A180" s="99">
        <v>5100</v>
      </c>
      <c r="B180" s="98">
        <f>'測定データ貼り付け用シート'!B177-'測定データ貼り付け用シート'!Y177</f>
        <v>0.22199999999999998</v>
      </c>
      <c r="C180" s="98">
        <f>'測定データ貼り付け用シート'!C177-'測定データ貼り付け用シート'!X177</f>
        <v>0.48000000000000004</v>
      </c>
      <c r="D180" s="98">
        <f>'測定データ貼り付け用シート'!D177-(('測定データ貼り付け用シート'!W177-'測定データ貼り付け用シート'!Y177)*0.2+'測定データ貼り付け用シート'!Y177)</f>
        <v>0.40460000000000007</v>
      </c>
      <c r="E180" s="98">
        <f>'測定データ貼り付け用シート'!E177-(('測定データ貼り付け用シート'!W177-'測定データ貼り付け用シート'!Y177)*0.3+'測定データ貼り付け用シート'!Y177)</f>
        <v>0.46340000000000003</v>
      </c>
      <c r="F180" s="98">
        <f>'測定データ貼り付け用シート'!F177-(('測定データ貼り付け用シート'!W177-'測定データ貼り付け用シート'!Y177)*0.6+'測定データ貼り付け用シート'!Y177)</f>
        <v>0.5918000000000001</v>
      </c>
      <c r="G180" s="98">
        <f>'測定データ貼り付け用シート'!G177-('測定データ貼り付け用シート'!W177*1)</f>
        <v>0.685</v>
      </c>
      <c r="H180" s="98">
        <f>'測定データ貼り付け用シート'!H177-('測定データ貼り付け用シート'!V177*1)</f>
        <v>0.653</v>
      </c>
      <c r="I180" s="98">
        <f>'測定データ貼り付け用シート'!I177-(('測定データ貼り付け用シート'!V177-'測定データ貼り付け用シート'!Y177)*0.6+'測定データ貼り付け用シート'!Y177)</f>
        <v>0.5844</v>
      </c>
      <c r="J180" s="98">
        <f>'測定データ貼り付け用シート'!J177-(('測定データ貼り付け用シート'!V177-'測定データ貼り付け用シート'!Y177)*0.3+'測定データ貼り付け用シート'!Y177)</f>
        <v>0.4857</v>
      </c>
      <c r="K180" s="98">
        <f>'測定データ貼り付け用シート'!K177-(('測定データ貼り付け用シート'!V177-'測定データ貼り付け用シート'!Y177)*0.2+'測定データ貼り付け用シート'!Y177)</f>
        <v>0.42779999999999996</v>
      </c>
      <c r="L180" s="98">
        <f>'測定データ貼り付け用シート'!L177-'測定データ貼り付け用シート'!X177</f>
        <v>0.5009999999999999</v>
      </c>
      <c r="M180" s="98">
        <f>'測定データ貼り付け用シート'!M177-'測定データ貼り付け用シート'!Y177</f>
        <v>0.242</v>
      </c>
      <c r="N180" s="98">
        <f>'測定データ貼り付け用シート'!N177-'測定データ貼り付け用シート'!Y177</f>
        <v>0.22199999999999998</v>
      </c>
      <c r="O180" s="98">
        <f>'測定データ貼り付け用シート'!O177-'測定データ貼り付け用シート'!X177</f>
        <v>0.49200000000000005</v>
      </c>
      <c r="P180" s="98">
        <f>'測定データ貼り付け用シート'!P177-(('測定データ貼り付け用シート'!U177-'測定データ貼り付け用シート'!Y177)*0.2+'測定データ貼り付け用シート'!Y177)</f>
        <v>0.3946</v>
      </c>
      <c r="Q180" s="98">
        <f>'測定データ貼り付け用シート'!Q177-(('測定データ貼り付け用シート'!U177-'測定データ貼り付け用シート'!Y177)*0.3+'測定データ貼り付け用シート'!Y177)</f>
        <v>0.43539999999999995</v>
      </c>
      <c r="R180" s="98">
        <f>'測定データ貼り付け用シート'!R177-(('測定データ貼り付け用シート'!U177-'測定データ貼り付け用シート'!Y177)*0.6+'測定データ貼り付け用シート'!Y177)</f>
        <v>0.5207999999999999</v>
      </c>
      <c r="S180" s="98">
        <f>'測定データ貼り付け用シート'!S177-('測定データ貼り付け用シート'!U177*1)</f>
        <v>0.6159999999999999</v>
      </c>
    </row>
    <row r="181" spans="1:19" ht="15">
      <c r="A181" s="99">
        <v>5130</v>
      </c>
      <c r="B181" s="98">
        <f>'測定データ貼り付け用シート'!B178-'測定データ貼り付け用シート'!Y178</f>
        <v>0.21999999999999997</v>
      </c>
      <c r="C181" s="98">
        <f>'測定データ貼り付け用シート'!C178-'測定データ貼り付け用シート'!X178</f>
        <v>0.47700000000000004</v>
      </c>
      <c r="D181" s="98">
        <f>'測定データ貼り付け用シート'!D178-(('測定データ貼り付け用シート'!W178-'測定データ貼り付け用シート'!Y178)*0.2+'測定データ貼り付け用シート'!Y178)</f>
        <v>0.40240000000000004</v>
      </c>
      <c r="E181" s="98">
        <f>'測定データ貼り付け用シート'!E178-(('測定データ貼り付け用シート'!W178-'測定データ貼り付け用シート'!Y178)*0.3+'測定データ貼り付け用シート'!Y178)</f>
        <v>0.4631</v>
      </c>
      <c r="F181" s="98">
        <f>'測定データ貼り付け用シート'!F178-(('測定データ貼り付け用シート'!W178-'測定データ貼り付け用シート'!Y178)*0.6+'測定データ貼り付け用シート'!Y178)</f>
        <v>0.5902000000000001</v>
      </c>
      <c r="G181" s="98">
        <f>'測定データ貼り付け用シート'!G178-('測定データ貼り付け用シート'!W178*1)</f>
        <v>0.6839999999999999</v>
      </c>
      <c r="H181" s="98">
        <f>'測定データ貼り付け用シート'!H178-('測定データ貼り付け用シート'!V178*1)</f>
        <v>0.6519999999999999</v>
      </c>
      <c r="I181" s="98">
        <f>'測定データ貼り付け用シート'!I178-(('測定データ貼り付け用シート'!V178-'測定データ貼り付け用シート'!Y178)*0.6+'測定データ貼り付け用シート'!Y178)</f>
        <v>0.5804</v>
      </c>
      <c r="J181" s="98">
        <f>'測定データ貼り付け用シート'!J178-(('測定データ貼り付け用シート'!V178-'測定データ貼り付け用シート'!Y178)*0.3+'測定データ貼り付け用シート'!Y178)</f>
        <v>0.4847</v>
      </c>
      <c r="K181" s="98">
        <f>'測定データ貼り付け用シート'!K178-(('測定データ貼り付け用シート'!V178-'測定データ貼り付け用シート'!Y178)*0.2+'測定データ貼り付け用シート'!Y178)</f>
        <v>0.42679999999999996</v>
      </c>
      <c r="L181" s="98">
        <f>'測定データ貼り付け用シート'!L178-'測定データ貼り付け用シート'!X178</f>
        <v>0.49999999999999994</v>
      </c>
      <c r="M181" s="98">
        <f>'測定データ貼り付け用シート'!M178-'測定データ貼り付け用シート'!Y178</f>
        <v>0.24</v>
      </c>
      <c r="N181" s="98">
        <f>'測定データ貼り付け用シート'!N178-'測定データ貼り付け用シート'!Y178</f>
        <v>0.21999999999999997</v>
      </c>
      <c r="O181" s="98">
        <f>'測定データ貼り付け用シート'!O178-'測定データ貼り付け用シート'!X178</f>
        <v>0.49100000000000005</v>
      </c>
      <c r="P181" s="98">
        <f>'測定データ貼り付け用シート'!P178-(('測定データ貼り付け用シート'!U178-'測定データ貼り付け用シート'!Y178)*0.2+'測定データ貼り付け用シート'!Y178)</f>
        <v>0.3936</v>
      </c>
      <c r="Q181" s="98">
        <f>'測定データ貼り付け用シート'!Q178-(('測定データ貼り付け用シート'!U178-'測定データ貼り付け用シート'!Y178)*0.3+'測定データ貼り付け用シート'!Y178)</f>
        <v>0.43439999999999995</v>
      </c>
      <c r="R181" s="98">
        <f>'測定データ貼り付け用シート'!R178-(('測定データ貼り付け用シート'!U178-'測定データ貼り付け用シート'!Y178)*0.6+'測定データ貼り付け用シート'!Y178)</f>
        <v>0.5198</v>
      </c>
      <c r="S181" s="98">
        <f>'測定データ貼り付け用シート'!S178-('測定データ貼り付け用シート'!U178*1)</f>
        <v>0.615</v>
      </c>
    </row>
    <row r="182" spans="1:19" ht="15">
      <c r="A182" s="99">
        <v>5160</v>
      </c>
      <c r="B182" s="98">
        <f>'測定データ貼り付け用シート'!B179-'測定データ貼り付け用シート'!Y179</f>
        <v>0.21799999999999997</v>
      </c>
      <c r="C182" s="98">
        <f>'測定データ貼り付け用シート'!C179-'測定データ貼り付け用シート'!X179</f>
        <v>0.47600000000000003</v>
      </c>
      <c r="D182" s="98">
        <f>'測定データ貼り付け用シート'!D179-(('測定データ貼り付け用シート'!W179-'測定データ貼り付け用シート'!Y179)*0.2+'測定データ貼り付け用シート'!Y179)</f>
        <v>0.40160000000000007</v>
      </c>
      <c r="E182" s="98">
        <f>'測定データ貼り付け用シート'!E179-(('測定データ貼り付け用シート'!W179-'測定データ貼り付け用シート'!Y179)*0.3+'測定データ貼り付け用シート'!Y179)</f>
        <v>0.46240000000000003</v>
      </c>
      <c r="F182" s="98">
        <f>'測定データ貼り付け用シート'!F179-(('測定データ貼り付け用シート'!W179-'測定データ貼り付け用シート'!Y179)*0.6+'測定データ貼り付け用シート'!Y179)</f>
        <v>0.5908</v>
      </c>
      <c r="G182" s="98">
        <f>'測定データ貼り付け用シート'!G179-('測定データ貼り付け用シート'!W179*1)</f>
        <v>0.6860000000000002</v>
      </c>
      <c r="H182" s="98">
        <f>'測定データ貼り付け用シート'!H179-('測定データ貼り付け用シート'!V179*1)</f>
        <v>0.651</v>
      </c>
      <c r="I182" s="98">
        <f>'測定データ貼り付け用シート'!I179-(('測定データ貼り付け用シート'!V179-'測定データ貼り付け用シート'!Y179)*0.6+'測定データ貼り付け用シート'!Y179)</f>
        <v>0.5813999999999999</v>
      </c>
      <c r="J182" s="98">
        <f>'測定データ貼り付け用シート'!J179-(('測定データ貼り付け用シート'!V179-'測定データ貼り付け用シート'!Y179)*0.3+'測定データ貼り付け用シート'!Y179)</f>
        <v>0.4837</v>
      </c>
      <c r="K182" s="98">
        <f>'測定データ貼り付け用シート'!K179-(('測定データ貼り付け用シート'!V179-'測定データ貼り付け用シート'!Y179)*0.2+'測定データ貼り付け用シート'!Y179)</f>
        <v>0.42480000000000007</v>
      </c>
      <c r="L182" s="98">
        <f>'測定データ貼り付け用シート'!L179-'測定データ貼り付け用シート'!X179</f>
        <v>0.49799999999999994</v>
      </c>
      <c r="M182" s="98">
        <f>'測定データ貼り付け用シート'!M179-'測定データ貼り付け用シート'!Y179</f>
        <v>0.238</v>
      </c>
      <c r="N182" s="98">
        <f>'測定データ貼り付け用シート'!N179-'測定データ貼り付け用シート'!Y179</f>
        <v>0.21799999999999997</v>
      </c>
      <c r="O182" s="98">
        <f>'測定データ貼り付け用シート'!O179-'測定データ貼り付け用シート'!X179</f>
        <v>0.49000000000000005</v>
      </c>
      <c r="P182" s="98">
        <f>'測定データ貼り付け用シート'!P179-(('測定データ貼り付け用シート'!U179-'測定データ貼り付け用シート'!Y179)*0.2+'測定データ貼り付け用シート'!Y179)</f>
        <v>0.3916</v>
      </c>
      <c r="Q182" s="98">
        <f>'測定データ貼り付け用シート'!Q179-(('測定データ貼り付け用シート'!U179-'測定データ貼り付け用シート'!Y179)*0.3+'測定データ貼り付け用シート'!Y179)</f>
        <v>0.43239999999999995</v>
      </c>
      <c r="R182" s="98">
        <f>'測定データ貼り付け用シート'!R179-(('測定データ貼り付け用シート'!U179-'測定データ貼り付け用シート'!Y179)*0.6+'測定データ貼り付け用シート'!Y179)</f>
        <v>0.5178</v>
      </c>
      <c r="S182" s="98">
        <f>'測定データ貼り付け用シート'!S179-('測定データ貼り付け用シート'!U179*1)</f>
        <v>0.615</v>
      </c>
    </row>
    <row r="183" spans="1:19" ht="15">
      <c r="A183" s="99">
        <v>5190</v>
      </c>
      <c r="B183" s="98">
        <f>'測定データ貼り付け用シート'!B180-'測定データ貼り付け用シート'!Y180</f>
        <v>0.21599999999999997</v>
      </c>
      <c r="C183" s="98">
        <f>'測定データ貼り付け用シート'!C180-'測定データ貼り付け用シート'!X180</f>
        <v>0.47400000000000003</v>
      </c>
      <c r="D183" s="98">
        <f>'測定データ貼り付け用シート'!D180-(('測定データ貼り付け用シート'!W180-'測定データ貼り付け用シート'!Y180)*0.2+'測定データ貼り付け用シート'!Y180)</f>
        <v>0.39860000000000007</v>
      </c>
      <c r="E183" s="98">
        <f>'測定データ貼り付け用シート'!E180-(('測定データ貼り付け用シート'!W180-'測定データ貼り付け用シート'!Y180)*0.3+'測定データ貼り付け用シート'!Y180)</f>
        <v>0.45940000000000003</v>
      </c>
      <c r="F183" s="98">
        <f>'測定データ貼り付け用シート'!F180-(('測定データ貼り付け用シート'!W180-'測定データ貼り付け用シート'!Y180)*0.6+'測定データ貼り付け用シート'!Y180)</f>
        <v>0.5878000000000001</v>
      </c>
      <c r="G183" s="98">
        <f>'測定データ貼り付け用シート'!G180-('測定データ貼り付け用シート'!W180*1)</f>
        <v>0.683</v>
      </c>
      <c r="H183" s="98">
        <f>'測定データ貼り付け用シート'!H180-('測定データ貼り付け用シート'!V180*1)</f>
        <v>0.6519999999999999</v>
      </c>
      <c r="I183" s="98">
        <f>'測定データ貼り付け用シート'!I180-(('測定データ貼り付け用シート'!V180-'測定データ貼り付け用シート'!Y180)*0.6+'測定データ貼り付け用シート'!Y180)</f>
        <v>0.5804</v>
      </c>
      <c r="J183" s="98">
        <f>'測定データ貼り付け用シート'!J180-(('測定データ貼り付け用シート'!V180-'測定データ貼り付け用シート'!Y180)*0.3+'測定データ貼り付け用シート'!Y180)</f>
        <v>0.4817</v>
      </c>
      <c r="K183" s="98">
        <f>'測定データ貼り付け用シート'!K180-(('測定データ貼り付け用シート'!V180-'測定データ貼り付け用シート'!Y180)*0.2+'測定データ貼り付け用シート'!Y180)</f>
        <v>0.42280000000000006</v>
      </c>
      <c r="L183" s="98">
        <f>'測定データ貼り付け用シート'!L180-'測定データ貼り付け用シート'!X180</f>
        <v>0.49699999999999994</v>
      </c>
      <c r="M183" s="98">
        <f>'測定データ貼り付け用シート'!M180-'測定データ貼り付け用シート'!Y180</f>
        <v>0.236</v>
      </c>
      <c r="N183" s="98">
        <f>'測定データ貼り付け用シート'!N180-'測定データ貼り付け用シート'!Y180</f>
        <v>0.21599999999999997</v>
      </c>
      <c r="O183" s="98">
        <f>'測定データ貼り付け用シート'!O180-'測定データ貼り付け用シート'!X180</f>
        <v>0.48800000000000004</v>
      </c>
      <c r="P183" s="98">
        <f>'測定データ貼り付け用シート'!P180-(('測定データ貼り付け用シート'!U180-'測定データ貼り付け用シート'!Y180)*0.2+'測定データ貼り付け用シート'!Y180)</f>
        <v>0.38980000000000004</v>
      </c>
      <c r="Q183" s="98">
        <f>'測定データ貼り付け用シート'!Q180-(('測定データ貼り付け用シート'!U180-'測定データ貼り付け用シート'!Y180)*0.3+'測定データ貼り付け用シート'!Y180)</f>
        <v>0.43069999999999997</v>
      </c>
      <c r="R183" s="98">
        <f>'測定データ貼り付け用シート'!R180-(('測定データ貼り付け用シート'!U180-'測定データ貼り付け用シート'!Y180)*0.6+'測定データ貼り付け用シート'!Y180)</f>
        <v>0.5154000000000001</v>
      </c>
      <c r="S183" s="98">
        <f>'測定データ貼り付け用シート'!S180-('測定データ貼り付け用シート'!U180*1)</f>
        <v>0.613</v>
      </c>
    </row>
    <row r="184" spans="1:19" ht="15">
      <c r="A184" s="99">
        <v>5220</v>
      </c>
      <c r="B184" s="98">
        <f>'測定データ貼り付け用シート'!B181-'測定データ貼り付け用シート'!Y181</f>
        <v>0.21399999999999997</v>
      </c>
      <c r="C184" s="98">
        <f>'測定データ貼り付け用シート'!C181-'測定データ貼り付け用シート'!X181</f>
        <v>0.47300000000000003</v>
      </c>
      <c r="D184" s="98">
        <f>'測定データ貼り付け用シート'!D181-(('測定データ貼り付け用シート'!W181-'測定データ貼り付け用シート'!Y181)*0.2+'測定データ貼り付け用シート'!Y181)</f>
        <v>0.39860000000000007</v>
      </c>
      <c r="E184" s="98">
        <f>'測定データ貼り付け用シート'!E181-(('測定データ貼り付け用シート'!W181-'測定データ貼り付け用シート'!Y181)*0.3+'測定データ貼り付け用シート'!Y181)</f>
        <v>0.45840000000000003</v>
      </c>
      <c r="F184" s="98">
        <f>'測定データ貼り付け用シート'!F181-(('測定データ貼り付け用シート'!W181-'測定データ貼り付け用シート'!Y181)*0.6+'測定データ貼り付け用シート'!Y181)</f>
        <v>0.5868</v>
      </c>
      <c r="G184" s="98">
        <f>'測定データ貼り付け用シート'!G181-('測定データ貼り付け用シート'!W181*1)</f>
        <v>0.6840000000000002</v>
      </c>
      <c r="H184" s="98">
        <f>'測定データ貼り付け用シート'!H181-('測定データ貼り付け用シート'!V181*1)</f>
        <v>0.653</v>
      </c>
      <c r="I184" s="98">
        <f>'測定データ貼り付け用シート'!I181-(('測定データ貼り付け用シート'!V181-'測定データ貼り付け用シート'!Y181)*0.6+'測定データ貼り付け用シート'!Y181)</f>
        <v>0.5793999999999999</v>
      </c>
      <c r="J184" s="98">
        <f>'測定データ貼り付け用シート'!J181-(('測定データ貼り付け用シート'!V181-'測定データ貼り付け用シート'!Y181)*0.3+'測定データ貼り付け用シート'!Y181)</f>
        <v>0.4807</v>
      </c>
      <c r="K184" s="98">
        <f>'測定データ貼り付け用シート'!K181-(('測定データ貼り付け用シート'!V181-'測定データ貼り付け用シート'!Y181)*0.2+'測定データ貼り付け用シート'!Y181)</f>
        <v>0.42180000000000006</v>
      </c>
      <c r="L184" s="98">
        <f>'測定データ貼り付け用シート'!L181-'測定データ貼り付け用シート'!X181</f>
        <v>0.49499999999999994</v>
      </c>
      <c r="M184" s="98">
        <f>'測定データ貼り付け用シート'!M181-'測定データ貼り付け用シート'!Y181</f>
        <v>0.23399999999999999</v>
      </c>
      <c r="N184" s="98">
        <f>'測定データ貼り付け用シート'!N181-'測定データ貼り付け用シート'!Y181</f>
        <v>0.21399999999999997</v>
      </c>
      <c r="O184" s="98">
        <f>'測定データ貼り付け用シート'!O181-'測定データ貼り付け用シート'!X181</f>
        <v>0.48600000000000004</v>
      </c>
      <c r="P184" s="98">
        <f>'測定データ貼り付け用シート'!P181-(('測定データ貼り付け用シート'!U181-'測定データ貼り付け用シート'!Y181)*0.2+'測定データ貼り付け用シート'!Y181)</f>
        <v>0.38780000000000003</v>
      </c>
      <c r="Q184" s="98">
        <f>'測定データ貼り付け用シート'!Q181-(('測定データ貼り付け用シート'!U181-'測定データ貼り付け用シート'!Y181)*0.3+'測定データ貼り付け用シート'!Y181)</f>
        <v>0.42969999999999997</v>
      </c>
      <c r="R184" s="98">
        <f>'測定データ貼り付け用シート'!R181-(('測定データ貼り付け用シート'!U181-'測定データ貼り付け用シート'!Y181)*0.6+'測定データ貼り付け用シート'!Y181)</f>
        <v>0.5154000000000001</v>
      </c>
      <c r="S184" s="98">
        <f>'測定データ貼り付け用シート'!S181-('測定データ貼り付け用シート'!U181*1)</f>
        <v>0.6119999999999999</v>
      </c>
    </row>
    <row r="185" spans="1:19" ht="15">
      <c r="A185" s="99">
        <v>5250</v>
      </c>
      <c r="B185" s="98">
        <f>'測定データ貼り付け用シート'!B182-'測定データ貼り付け用シート'!Y182</f>
        <v>0.21199999999999997</v>
      </c>
      <c r="C185" s="98">
        <f>'測定データ貼り付け用シート'!C182-'測定データ貼り付け用シート'!X182</f>
        <v>0.47300000000000003</v>
      </c>
      <c r="D185" s="98">
        <f>'測定データ貼り付け用シート'!D182-(('測定データ貼り付け用シート'!W182-'測定データ貼り付け用シート'!Y182)*0.2+'測定データ貼り付け用シート'!Y182)</f>
        <v>0.39660000000000006</v>
      </c>
      <c r="E185" s="98">
        <f>'測定データ貼り付け用シート'!E182-(('測定データ貼り付け用シート'!W182-'測定データ貼り付け用シート'!Y182)*0.3+'測定データ貼り付け用シート'!Y182)</f>
        <v>0.45840000000000003</v>
      </c>
      <c r="F185" s="98">
        <f>'測定データ貼り付け用シート'!F182-(('測定データ貼り付け用シート'!W182-'測定データ貼り付け用シート'!Y182)*0.6+'測定データ貼り付け用シート'!Y182)</f>
        <v>0.5878000000000001</v>
      </c>
      <c r="G185" s="98">
        <f>'測定データ貼り付け用シート'!G182-('測定データ貼り付け用シート'!W182*1)</f>
        <v>0.683</v>
      </c>
      <c r="H185" s="98">
        <f>'測定データ貼り付け用シート'!H182-('測定データ貼り付け用シート'!V182*1)</f>
        <v>0.6479999999999999</v>
      </c>
      <c r="I185" s="98">
        <f>'測定データ貼り付け用シート'!I182-(('測定データ貼り付け用シート'!V182-'測定データ貼り付け用シート'!Y182)*0.6+'測定データ貼り付け用シート'!Y182)</f>
        <v>0.5764</v>
      </c>
      <c r="J185" s="98">
        <f>'測定データ貼り付け用シート'!J182-(('測定データ貼り付け用シート'!V182-'測定データ貼り付け用シート'!Y182)*0.3+'測定データ貼り付け用シート'!Y182)</f>
        <v>0.4787</v>
      </c>
      <c r="K185" s="98">
        <f>'測定データ貼り付け用シート'!K182-(('測定データ貼り付け用シート'!V182-'測定データ貼り付け用シート'!Y182)*0.2+'測定データ貼り付け用シート'!Y182)</f>
        <v>0.41880000000000006</v>
      </c>
      <c r="L185" s="98">
        <f>'測定データ貼り付け用シート'!L182-'測定データ貼り付け用シート'!X182</f>
        <v>0.49400000000000005</v>
      </c>
      <c r="M185" s="98">
        <f>'測定データ貼り付け用シート'!M182-'測定データ貼り付け用シート'!Y182</f>
        <v>0.23199999999999998</v>
      </c>
      <c r="N185" s="98">
        <f>'測定データ貼り付け用シート'!N182-'測定データ貼り付け用シート'!Y182</f>
        <v>0.21199999999999997</v>
      </c>
      <c r="O185" s="98">
        <f>'測定データ貼り付け用シート'!O182-'測定データ貼り付け用シート'!X182</f>
        <v>0.48600000000000004</v>
      </c>
      <c r="P185" s="98">
        <f>'測定データ貼り付け用シート'!P182-(('測定データ貼り付け用シート'!U182-'測定データ貼り付け用シート'!Y182)*0.2+'測定データ貼り付け用シート'!Y182)</f>
        <v>0.38680000000000003</v>
      </c>
      <c r="Q185" s="98">
        <f>'測定データ貼り付け用シート'!Q182-(('測定データ貼り付け用シート'!U182-'測定データ貼り付け用シート'!Y182)*0.3+'測定データ貼り付け用シート'!Y182)</f>
        <v>0.42769999999999997</v>
      </c>
      <c r="R185" s="98">
        <f>'測定データ貼り付け用シート'!R182-(('測定データ貼り付け用シート'!U182-'測定データ貼り付け用シート'!Y182)*0.6+'測定データ貼り付け用シート'!Y182)</f>
        <v>0.5144</v>
      </c>
      <c r="S185" s="98">
        <f>'測定データ貼り付け用シート'!S182-('測定データ貼り付け用シート'!U182*1)</f>
        <v>0.6119999999999999</v>
      </c>
    </row>
    <row r="186" spans="1:19" ht="15">
      <c r="A186" s="99">
        <v>5280</v>
      </c>
      <c r="B186" s="98">
        <f>'測定データ貼り付け用シート'!B183-'測定データ貼り付け用シート'!Y183</f>
        <v>0.20999999999999996</v>
      </c>
      <c r="C186" s="98">
        <f>'測定データ貼り付け用シート'!C183-'測定データ貼り付け用シート'!X183</f>
        <v>0.46900000000000003</v>
      </c>
      <c r="D186" s="98">
        <f>'測定データ貼り付け用シート'!D183-(('測定データ貼り付け用シート'!W183-'測定データ貼り付け用シート'!Y183)*0.2+'測定データ貼り付け用シート'!Y183)</f>
        <v>0.39460000000000006</v>
      </c>
      <c r="E186" s="98">
        <f>'測定データ貼り付け用シート'!E183-(('測定データ貼り付け用シート'!W183-'測定データ貼り付け用シート'!Y183)*0.3+'測定データ貼り付け用シート'!Y183)</f>
        <v>0.4554</v>
      </c>
      <c r="F186" s="98">
        <f>'測定データ貼り付け用シート'!F183-(('測定データ貼り付け用シート'!W183-'測定データ貼り付け用シート'!Y183)*0.6+'測定データ貼り付け用シート'!Y183)</f>
        <v>0.5848</v>
      </c>
      <c r="G186" s="98">
        <f>'測定データ貼り付け用シート'!G183-('測定データ貼り付け用シート'!W183*1)</f>
        <v>0.681</v>
      </c>
      <c r="H186" s="98">
        <f>'測定データ貼り付け用シート'!H183-('測定データ貼り付け用シート'!V183*1)</f>
        <v>0.646</v>
      </c>
      <c r="I186" s="98">
        <f>'測定データ貼り付け用シート'!I183-(('測定データ貼り付け用シート'!V183-'測定データ貼り付け用シート'!Y183)*0.6+'測定データ貼り付け用シート'!Y183)</f>
        <v>0.5758</v>
      </c>
      <c r="J186" s="98">
        <f>'測定データ貼り付け用シート'!J183-(('測定データ貼り付け用シート'!V183-'測定データ貼り付け用シート'!Y183)*0.3+'測定データ貼り付け用シート'!Y183)</f>
        <v>0.47640000000000005</v>
      </c>
      <c r="K186" s="98">
        <f>'測定データ貼り付け用シート'!K183-(('測定データ貼り付け用シート'!V183-'測定データ貼り付け用シート'!Y183)*0.2+'測定データ貼り付け用シート'!Y183)</f>
        <v>0.4176000000000001</v>
      </c>
      <c r="L186" s="98">
        <f>'測定データ貼り付け用シート'!L183-'測定データ貼り付け用シート'!X183</f>
        <v>0.49200000000000005</v>
      </c>
      <c r="M186" s="98">
        <f>'測定データ貼り付け用シート'!M183-'測定データ貼り付け用シート'!Y183</f>
        <v>0.22899999999999998</v>
      </c>
      <c r="N186" s="98">
        <f>'測定データ貼り付け用シート'!N183-'測定データ貼り付け用シート'!Y183</f>
        <v>0.20999999999999996</v>
      </c>
      <c r="O186" s="98">
        <f>'測定データ貼り付け用シート'!O183-'測定データ貼り付け用シート'!X183</f>
        <v>0.48400000000000004</v>
      </c>
      <c r="P186" s="98">
        <f>'測定データ貼り付け用シート'!P183-(('測定データ貼り付け用シート'!U183-'測定データ貼り付け用シート'!Y183)*0.2+'測定データ貼り付け用シート'!Y183)</f>
        <v>0.38480000000000003</v>
      </c>
      <c r="Q186" s="98">
        <f>'測定データ貼り付け用シート'!Q183-(('測定データ貼り付け用シート'!U183-'測定データ貼り付け用シート'!Y183)*0.3+'測定データ貼り付け用シート'!Y183)</f>
        <v>0.42569999999999997</v>
      </c>
      <c r="R186" s="98">
        <f>'測定データ貼り付け用シート'!R183-(('測定データ貼り付け用シート'!U183-'測定データ貼り付け用シート'!Y183)*0.6+'測定データ貼り付け用シート'!Y183)</f>
        <v>0.5114000000000001</v>
      </c>
      <c r="S186" s="98">
        <f>'測定データ貼り付け用シート'!S183-('測定データ貼り付け用シート'!U183*1)</f>
        <v>0.609</v>
      </c>
    </row>
    <row r="187" spans="1:19" ht="15">
      <c r="A187" s="99">
        <v>5310</v>
      </c>
      <c r="B187" s="98">
        <f>'測定データ貼り付け用シート'!B184-'測定データ貼り付け用シート'!Y184</f>
        <v>0.20799999999999996</v>
      </c>
      <c r="C187" s="98">
        <f>'測定データ貼り付け用シート'!C184-'測定データ貼り付け用シート'!X184</f>
        <v>0.46900000000000003</v>
      </c>
      <c r="D187" s="98">
        <f>'測定データ貼り付け用シート'!D184-(('測定データ貼り付け用シート'!W184-'測定データ貼り付け用シート'!Y184)*0.2+'測定データ貼り付け用シート'!Y184)</f>
        <v>0.39260000000000006</v>
      </c>
      <c r="E187" s="98">
        <f>'測定データ貼り付け用シート'!E184-(('測定データ貼り付け用シート'!W184-'測定データ貼り付け用シート'!Y184)*0.3+'測定データ貼り付け用シート'!Y184)</f>
        <v>0.4544</v>
      </c>
      <c r="F187" s="98">
        <f>'測定データ貼り付け用シート'!F184-(('測定データ貼り付け用シート'!W184-'測定データ貼り付け用シート'!Y184)*0.6+'測定データ貼り付け用シート'!Y184)</f>
        <v>0.5838000000000001</v>
      </c>
      <c r="G187" s="98">
        <f>'測定データ貼り付け用シート'!G184-('測定データ貼り付け用シート'!W184*1)</f>
        <v>0.681</v>
      </c>
      <c r="H187" s="98">
        <f>'測定データ貼り付け用シート'!H184-('測定データ貼り付け用シート'!V184*1)</f>
        <v>0.6399999999999999</v>
      </c>
      <c r="I187" s="98">
        <f>'測定データ貼り付け用シート'!I184-(('測定データ貼り付け用シート'!V184-'測定データ貼り付け用シート'!Y184)*0.6+'測定データ貼り付け用シート'!Y184)</f>
        <v>0.5718</v>
      </c>
      <c r="J187" s="98">
        <f>'測定データ貼り付け用シート'!J184-(('測定データ貼り付け用シート'!V184-'測定データ貼り付け用シート'!Y184)*0.3+'測定データ貼り付け用シート'!Y184)</f>
        <v>0.4739</v>
      </c>
      <c r="K187" s="98">
        <f>'測定データ貼り付け用シート'!K184-(('測定データ貼り付け用シート'!V184-'測定データ貼り付け用シート'!Y184)*0.2+'測定データ貼り付け用シート'!Y184)</f>
        <v>0.4146000000000001</v>
      </c>
      <c r="L187" s="98">
        <f>'測定データ貼り付け用シート'!L184-'測定データ貼り付け用シート'!X184</f>
        <v>0.49000000000000005</v>
      </c>
      <c r="M187" s="98">
        <f>'測定データ貼り付け用シート'!M184-'測定データ貼り付け用シート'!Y184</f>
        <v>0.22699999999999998</v>
      </c>
      <c r="N187" s="98">
        <f>'測定データ貼り付け用シート'!N184-'測定データ貼り付け用シート'!Y184</f>
        <v>0.20799999999999996</v>
      </c>
      <c r="O187" s="98">
        <f>'測定データ貼り付け用シート'!O184-'測定データ貼り付け用シート'!X184</f>
        <v>0.48300000000000004</v>
      </c>
      <c r="P187" s="98">
        <f>'測定データ貼り付け用シート'!P184-(('測定データ貼り付け用シート'!U184-'測定データ貼り付け用シート'!Y184)*0.2+'測定データ貼り付け用シート'!Y184)</f>
        <v>0.38280000000000003</v>
      </c>
      <c r="Q187" s="98">
        <f>'測定データ貼り付け用シート'!Q184-(('測定データ貼り付け用シート'!U184-'測定データ貼り付け用シート'!Y184)*0.3+'測定データ貼り付け用シート'!Y184)</f>
        <v>0.42469999999999997</v>
      </c>
      <c r="R187" s="98">
        <f>'測定データ貼り付け用シート'!R184-(('測定データ貼り付け用シート'!U184-'測定データ貼り付け用シート'!Y184)*0.6+'測定データ貼り付け用シート'!Y184)</f>
        <v>0.5104</v>
      </c>
      <c r="S187" s="98">
        <f>'測定データ貼り付け用シート'!S184-('測定データ貼り付け用シート'!U184*1)</f>
        <v>0.609</v>
      </c>
    </row>
    <row r="188" spans="1:19" ht="15">
      <c r="A188" s="99">
        <v>5340</v>
      </c>
      <c r="B188" s="98">
        <f>'測定データ貼り付け用シート'!B185-'測定データ貼り付け用シート'!Y185</f>
        <v>0.20599999999999996</v>
      </c>
      <c r="C188" s="98">
        <f>'測定データ貼り付け用シート'!C185-'測定データ貼り付け用シート'!X185</f>
        <v>0.468</v>
      </c>
      <c r="D188" s="98">
        <f>'測定データ貼り付け用シート'!D185-(('測定データ貼り付け用シート'!W185-'測定データ貼り付け用シート'!Y185)*0.2+'測定データ貼り付け用シート'!Y185)</f>
        <v>0.39360000000000006</v>
      </c>
      <c r="E188" s="98">
        <f>'測定データ貼り付け用シート'!E185-(('測定データ貼り付け用シート'!W185-'測定データ貼り付け用シート'!Y185)*0.3+'測定データ貼り付け用シート'!Y185)</f>
        <v>0.4544</v>
      </c>
      <c r="F188" s="98">
        <f>'測定データ貼り付け用シート'!F185-(('測定データ貼り付け用シート'!W185-'測定データ貼り付け用シート'!Y185)*0.6+'測定データ貼り付け用シート'!Y185)</f>
        <v>0.5848</v>
      </c>
      <c r="G188" s="98">
        <f>'測定データ貼り付け用シート'!G185-('測定データ貼り付け用シート'!W185*1)</f>
        <v>0.6820000000000002</v>
      </c>
      <c r="H188" s="98">
        <f>'測定データ貼り付け用シート'!H185-('測定データ貼り付け用シート'!V185*1)</f>
        <v>0.6459999999999999</v>
      </c>
      <c r="I188" s="98">
        <f>'測定データ貼り付け用シート'!I185-(('測定データ貼り付け用シート'!V185-'測定データ貼り付け用シート'!Y185)*0.6+'測定データ貼り付け用シート'!Y185)</f>
        <v>0.5733999999999999</v>
      </c>
      <c r="J188" s="98">
        <f>'測定データ貼り付け用シート'!J185-(('測定データ貼り付け用シート'!V185-'測定データ貼り付け用シート'!Y185)*0.3+'測定データ貼り付け用シート'!Y185)</f>
        <v>0.4747</v>
      </c>
      <c r="K188" s="98">
        <f>'測定データ貼り付け用シート'!K185-(('測定データ貼り付け用シート'!V185-'測定データ貼り付け用シート'!Y185)*0.2+'測定データ貼り付け用シート'!Y185)</f>
        <v>0.41380000000000006</v>
      </c>
      <c r="L188" s="98">
        <f>'測定データ貼り付け用シート'!L185-'測定データ貼り付け用シート'!X185</f>
        <v>0.48800000000000004</v>
      </c>
      <c r="M188" s="98">
        <f>'測定データ貼り付け用シート'!M185-'測定データ貼り付け用シート'!Y185</f>
        <v>0.22499999999999998</v>
      </c>
      <c r="N188" s="98">
        <f>'測定データ貼り付け用シート'!N185-'測定データ貼り付け用シート'!Y185</f>
        <v>0.20599999999999996</v>
      </c>
      <c r="O188" s="98">
        <f>'測定データ貼り付け用シート'!O185-'測定データ貼り付け用シート'!X185</f>
        <v>0.48100000000000004</v>
      </c>
      <c r="P188" s="98">
        <f>'測定データ貼り付け用シート'!P185-(('測定データ貼り付け用シート'!U185-'測定データ貼り付け用シート'!Y185)*0.2+'測定データ貼り付け用シート'!Y185)</f>
        <v>0.38180000000000003</v>
      </c>
      <c r="Q188" s="98">
        <f>'測定データ貼り付け用シート'!Q185-(('測定データ貼り付け用シート'!U185-'測定データ貼り付け用シート'!Y185)*0.3+'測定データ貼り付け用シート'!Y185)</f>
        <v>0.42269999999999996</v>
      </c>
      <c r="R188" s="98">
        <f>'測定データ貼り付け用シート'!R185-(('測定データ貼り付け用シート'!U185-'測定データ貼り付け用シート'!Y185)*0.6+'測定データ貼り付け用シート'!Y185)</f>
        <v>0.5104</v>
      </c>
      <c r="S188" s="98">
        <f>'測定データ貼り付け用シート'!S185-('測定データ貼り付け用シート'!U185*1)</f>
        <v>0.607</v>
      </c>
    </row>
    <row r="189" spans="1:19" ht="15">
      <c r="A189" s="99">
        <v>5370</v>
      </c>
      <c r="B189" s="98">
        <f>'測定データ貼り付け用シート'!B186-'測定データ貼り付け用シート'!Y186</f>
        <v>0.20500000000000002</v>
      </c>
      <c r="C189" s="98">
        <f>'測定データ貼り付け用シート'!C186-'測定データ貼り付け用シート'!X186</f>
        <v>0.465</v>
      </c>
      <c r="D189" s="98">
        <f>'測定データ貼り付け用シート'!D186-(('測定データ貼り付け用シート'!W186-'測定データ貼り付け用シート'!Y186)*0.2+'測定データ貼り付け用シート'!Y186)</f>
        <v>0.38960000000000006</v>
      </c>
      <c r="E189" s="98">
        <f>'測定データ貼り付け用シート'!E186-(('測定データ貼り付け用シート'!W186-'測定データ貼り付け用シート'!Y186)*0.3+'測定データ貼り付け用シート'!Y186)</f>
        <v>0.4514</v>
      </c>
      <c r="F189" s="98">
        <f>'測定データ貼り付け用シート'!F186-(('測定データ貼り付け用シート'!W186-'測定データ貼り付け用シート'!Y186)*0.6+'測定データ貼り付け用シート'!Y186)</f>
        <v>0.5818000000000001</v>
      </c>
      <c r="G189" s="98">
        <f>'測定データ貼り付け用シート'!G186-('測定データ貼り付け用シート'!W186*1)</f>
        <v>0.679</v>
      </c>
      <c r="H189" s="98">
        <f>'測定データ貼り付け用シート'!H186-('測定データ貼り付け用シート'!V186*1)</f>
        <v>0.6439999999999999</v>
      </c>
      <c r="I189" s="98">
        <f>'測定データ貼り付け用シート'!I186-(('測定データ貼り付け用シート'!V186-'測定データ貼り付け用シート'!Y186)*0.6+'測定データ貼り付け用シート'!Y186)</f>
        <v>0.5733999999999999</v>
      </c>
      <c r="J189" s="98">
        <f>'測定データ貼り付け用シート'!J186-(('測定データ貼り付け用シート'!V186-'測定データ貼り付け用シート'!Y186)*0.3+'測定データ貼り付け用シート'!Y186)</f>
        <v>0.4727</v>
      </c>
      <c r="K189" s="98">
        <f>'測定データ貼り付け用シート'!K186-(('測定データ貼り付け用シート'!V186-'測定データ貼り付け用シート'!Y186)*0.2+'測定データ貼り付け用シート'!Y186)</f>
        <v>0.41280000000000006</v>
      </c>
      <c r="L189" s="98">
        <f>'測定データ貼り付け用シート'!L186-'測定データ貼り付け用シート'!X186</f>
        <v>0.48700000000000004</v>
      </c>
      <c r="M189" s="98">
        <f>'測定データ貼り付け用シート'!M186-'測定データ貼り付け用シート'!Y186</f>
        <v>0.22399999999999998</v>
      </c>
      <c r="N189" s="98">
        <f>'測定データ貼り付け用シート'!N186-'測定データ貼り付け用シート'!Y186</f>
        <v>0.20400000000000001</v>
      </c>
      <c r="O189" s="98">
        <f>'測定データ貼り付け用シート'!O186-'測定データ貼り付け用シート'!X186</f>
        <v>0.47900000000000004</v>
      </c>
      <c r="P189" s="98">
        <f>'測定データ貼り付け用シート'!P186-(('測定データ貼り付け用シート'!U186-'測定データ貼り付け用シート'!Y186)*0.2+'測定データ貼り付け用シート'!Y186)</f>
        <v>0.3788</v>
      </c>
      <c r="Q189" s="98">
        <f>'測定データ貼り付け用シート'!Q186-(('測定データ貼り付け用シート'!U186-'測定データ貼り付け用シート'!Y186)*0.3+'測定データ貼り付け用シート'!Y186)</f>
        <v>0.42069999999999996</v>
      </c>
      <c r="R189" s="98">
        <f>'測定データ貼り付け用シート'!R186-(('測定データ貼り付け用シート'!U186-'測定データ貼り付け用シート'!Y186)*0.6+'測定データ貼り付け用シート'!Y186)</f>
        <v>0.5074000000000001</v>
      </c>
      <c r="S189" s="98">
        <f>'測定データ貼り付け用シート'!S186-('測定データ貼り付け用シート'!U186*1)</f>
        <v>0.6060000000000001</v>
      </c>
    </row>
    <row r="190" spans="1:19" ht="15">
      <c r="A190" s="99">
        <v>5400</v>
      </c>
      <c r="B190" s="98">
        <f>'測定データ貼り付け用シート'!B187-'測定データ貼り付け用シート'!Y187</f>
        <v>0.203</v>
      </c>
      <c r="C190" s="98">
        <f>'測定データ貼り付け用シート'!C187-'測定データ貼り付け用シート'!X187</f>
        <v>0.465</v>
      </c>
      <c r="D190" s="98">
        <f>'測定データ貼り付け用シート'!D187-(('測定データ貼り付け用シート'!W187-'測定データ貼り付け用シート'!Y187)*0.2+'測定データ貼り付け用シート'!Y187)</f>
        <v>0.38860000000000006</v>
      </c>
      <c r="E190" s="98">
        <f>'測定データ貼り付け用シート'!E187-(('測定データ貼り付け用シート'!W187-'測定データ貼り付け用シート'!Y187)*0.3+'測定データ貼り付け用シート'!Y187)</f>
        <v>0.4504</v>
      </c>
      <c r="F190" s="98">
        <f>'測定データ貼り付け用シート'!F187-(('測定データ貼り付け用シート'!W187-'測定データ貼り付け用シート'!Y187)*0.6+'測定データ貼り付け用シート'!Y187)</f>
        <v>0.5808</v>
      </c>
      <c r="G190" s="98">
        <f>'測定データ貼り付け用シート'!G187-('測定データ貼り付け用シート'!W187*1)</f>
        <v>0.6800000000000002</v>
      </c>
      <c r="H190" s="98">
        <f>'測定データ貼り付け用シート'!H187-('測定データ貼り付け用シート'!V187*1)</f>
        <v>0.6439999999999999</v>
      </c>
      <c r="I190" s="98">
        <f>'測定データ貼り付け用シート'!I187-(('測定データ貼り付け用シート'!V187-'測定データ貼り付け用シート'!Y187)*0.6+'測定データ貼り付け用シート'!Y187)</f>
        <v>0.5713999999999999</v>
      </c>
      <c r="J190" s="98">
        <f>'測定データ貼り付け用シート'!J187-(('測定データ貼り付け用シート'!V187-'測定データ貼り付け用シート'!Y187)*0.3+'測定データ貼り付け用シート'!Y187)</f>
        <v>0.4717</v>
      </c>
      <c r="K190" s="98">
        <f>'測定データ貼り付け用シート'!K187-(('測定データ貼り付け用シート'!V187-'測定データ貼り付け用シート'!Y187)*0.2+'測定データ貼り付け用シート'!Y187)</f>
        <v>0.41080000000000005</v>
      </c>
      <c r="L190" s="98">
        <f>'測定データ貼り付け用シート'!L187-'測定データ貼り付け用シート'!X187</f>
        <v>0.48600000000000004</v>
      </c>
      <c r="M190" s="98">
        <f>'測定データ貼り付け用シート'!M187-'測定データ貼り付け用シート'!Y187</f>
        <v>0.22199999999999998</v>
      </c>
      <c r="N190" s="98">
        <f>'測定データ貼り付け用シート'!N187-'測定データ貼り付け用シート'!Y187</f>
        <v>0.202</v>
      </c>
      <c r="O190" s="98">
        <f>'測定データ貼り付け用シート'!O187-'測定データ貼り付け用シート'!X187</f>
        <v>0.47900000000000004</v>
      </c>
      <c r="P190" s="98">
        <f>'測定データ貼り付け用シート'!P187-(('測定データ貼り付け用シート'!U187-'測定データ貼り付け用シート'!Y187)*0.2+'測定データ貼り付け用シート'!Y187)</f>
        <v>0.3778</v>
      </c>
      <c r="Q190" s="98">
        <f>'測定データ貼り付け用シート'!Q187-(('測定データ貼り付け用シート'!U187-'測定データ貼り付け用シート'!Y187)*0.3+'測定データ貼り付け用シート'!Y187)</f>
        <v>0.41969999999999996</v>
      </c>
      <c r="R190" s="98">
        <f>'測定データ貼り付け用シート'!R187-(('測定データ貼り付け用シート'!U187-'測定データ貼り付け用シート'!Y187)*0.6+'測定データ貼り付け用シート'!Y187)</f>
        <v>0.5064</v>
      </c>
      <c r="S190" s="98">
        <f>'測定データ貼り付け用シート'!S187-('測定データ貼り付け用シート'!U187*1)</f>
        <v>0.6060000000000001</v>
      </c>
    </row>
    <row r="191" spans="1:19" ht="15">
      <c r="A191" s="99">
        <v>5430</v>
      </c>
      <c r="B191" s="98">
        <f>'測定データ貼り付け用シート'!B188-'測定データ貼り付け用シート'!Y188</f>
        <v>0.201</v>
      </c>
      <c r="C191" s="98">
        <f>'測定データ貼り付け用シート'!C188-'測定データ貼り付け用シート'!X188</f>
        <v>0.463</v>
      </c>
      <c r="D191" s="98">
        <f>'測定データ貼り付け用シート'!D188-(('測定データ貼り付け用シート'!W188-'測定データ貼り付け用シート'!Y188)*0.2+'測定データ貼り付け用シート'!Y188)</f>
        <v>0.38660000000000005</v>
      </c>
      <c r="E191" s="98">
        <f>'測定データ貼り付け用シート'!E188-(('測定データ貼り付け用シート'!W188-'測定データ貼り付け用シート'!Y188)*0.3+'測定データ貼り付け用シート'!Y188)</f>
        <v>0.4504</v>
      </c>
      <c r="F191" s="98">
        <f>'測定データ貼り付け用シート'!F188-(('測定データ貼り付け用シート'!W188-'測定データ貼り付け用シート'!Y188)*0.6+'測定データ貼り付け用シート'!Y188)</f>
        <v>0.5788</v>
      </c>
      <c r="G191" s="98">
        <f>'測定データ貼り付け用シート'!G188-('測定データ貼り付け用シート'!W188*1)</f>
        <v>0.677</v>
      </c>
      <c r="H191" s="98">
        <f>'測定データ貼り付け用シート'!H188-('測定データ貼り付け用シート'!V188*1)</f>
        <v>0.644</v>
      </c>
      <c r="I191" s="98">
        <f>'測定データ貼り付け用シート'!I188-(('測定データ貼り付け用シート'!V188-'測定データ貼り付け用シート'!Y188)*0.6+'測定データ貼り付け用シート'!Y188)</f>
        <v>0.571</v>
      </c>
      <c r="J191" s="98">
        <f>'測定データ貼り付け用シート'!J188-(('測定データ貼り付け用シート'!V188-'測定データ貼り付け用シート'!Y188)*0.3+'測定データ貼り付け用シート'!Y188)</f>
        <v>0.47000000000000003</v>
      </c>
      <c r="K191" s="98">
        <f>'測定データ貼り付け用シート'!K188-(('測定データ貼り付け用シート'!V188-'測定データ貼り付け用シート'!Y188)*0.2+'測定データ貼り付け用シート'!Y188)</f>
        <v>0.40900000000000003</v>
      </c>
      <c r="L191" s="98">
        <f>'測定データ貼り付け用シート'!L188-'測定データ貼り付け用シート'!X188</f>
        <v>0.48400000000000004</v>
      </c>
      <c r="M191" s="98">
        <f>'測定データ貼り付け用シート'!M188-'測定データ貼り付け用シート'!Y188</f>
        <v>0.21899999999999997</v>
      </c>
      <c r="N191" s="98">
        <f>'測定データ貼り付け用シート'!N188-'測定データ貼り付け用シート'!Y188</f>
        <v>0.201</v>
      </c>
      <c r="O191" s="98">
        <f>'測定データ貼り付け用シート'!O188-'測定データ貼り付け用シート'!X188</f>
        <v>0.47600000000000003</v>
      </c>
      <c r="P191" s="98">
        <f>'測定データ貼り付け用シート'!P188-(('測定データ貼り付け用シート'!U188-'測定データ貼り付け用シート'!Y188)*0.2+'測定データ貼り付け用シート'!Y188)</f>
        <v>0.3748</v>
      </c>
      <c r="Q191" s="98">
        <f>'測定データ貼り付け用シート'!Q188-(('測定データ貼り付け用シート'!U188-'測定データ貼り付け用シート'!Y188)*0.3+'測定データ貼り付け用シート'!Y188)</f>
        <v>0.41669999999999996</v>
      </c>
      <c r="R191" s="98">
        <f>'測定データ貼り付け用シート'!R188-(('測定データ貼り付け用シート'!U188-'測定データ貼り付け用シート'!Y188)*0.6+'測定データ貼り付け用シート'!Y188)</f>
        <v>0.5044</v>
      </c>
      <c r="S191" s="98">
        <f>'測定データ貼り付け用シート'!S188-('測定データ貼り付け用シート'!U188*1)</f>
        <v>0.603</v>
      </c>
    </row>
    <row r="192" spans="1:19" ht="15">
      <c r="A192" s="99">
        <v>5460</v>
      </c>
      <c r="B192" s="98">
        <f>'測定データ貼り付け用シート'!B189-'測定データ貼り付け用シート'!Y189</f>
        <v>0.199</v>
      </c>
      <c r="C192" s="98">
        <f>'測定データ貼り付け用シート'!C189-'測定データ貼り付け用シート'!X189</f>
        <v>0.463</v>
      </c>
      <c r="D192" s="98">
        <f>'測定データ貼り付け用シート'!D189-(('測定データ貼り付け用シート'!W189-'測定データ貼り付け用シート'!Y189)*0.2+'測定データ貼り付け用シート'!Y189)</f>
        <v>0.38460000000000005</v>
      </c>
      <c r="E192" s="98">
        <f>'測定データ貼り付け用シート'!E189-(('測定データ貼り付け用シート'!W189-'測定データ貼り付け用シート'!Y189)*0.3+'測定データ貼り付け用シート'!Y189)</f>
        <v>0.4464</v>
      </c>
      <c r="F192" s="98">
        <f>'測定データ貼り付け用シート'!F189-(('測定データ貼り付け用シート'!W189-'測定データ貼り付け用シート'!Y189)*0.6+'測定データ貼り付け用シート'!Y189)</f>
        <v>0.5788</v>
      </c>
      <c r="G192" s="98">
        <f>'測定データ貼り付け用シート'!G189-('測定データ貼り付け用シート'!W189*1)</f>
        <v>0.677</v>
      </c>
      <c r="H192" s="98">
        <f>'測定データ貼り付け用シート'!H189-('測定データ貼り付け用シート'!V189*1)</f>
        <v>0.643</v>
      </c>
      <c r="I192" s="98">
        <f>'測定データ貼り付け用シート'!I189-(('測定データ貼り付け用シート'!V189-'測定データ貼り付け用シート'!Y189)*0.6+'測定データ貼り付け用シート'!Y189)</f>
        <v>0.5684</v>
      </c>
      <c r="J192" s="98">
        <f>'測定データ貼り付け用シート'!J189-(('測定データ貼り付け用シート'!V189-'測定データ貼り付け用シート'!Y189)*0.3+'測定データ貼り付け用シート'!Y189)</f>
        <v>0.4687</v>
      </c>
      <c r="K192" s="98">
        <f>'測定データ貼り付け用シート'!K189-(('測定データ貼り付け用シート'!V189-'測定データ貼り付け用シート'!Y189)*0.2+'測定データ貼り付け用シート'!Y189)</f>
        <v>0.40780000000000005</v>
      </c>
      <c r="L192" s="98">
        <f>'測定データ貼り付け用シート'!L189-'測定データ貼り付け用シート'!X189</f>
        <v>0.48300000000000004</v>
      </c>
      <c r="M192" s="98">
        <f>'測定データ貼り付け用シート'!M189-'測定データ貼り付け用シート'!Y189</f>
        <v>0.21799999999999997</v>
      </c>
      <c r="N192" s="98">
        <f>'測定データ貼り付け用シート'!N189-'測定データ貼り付け用シート'!Y189</f>
        <v>0.199</v>
      </c>
      <c r="O192" s="98">
        <f>'測定データ貼り付け用シート'!O189-'測定データ貼り付け用シート'!X189</f>
        <v>0.47600000000000003</v>
      </c>
      <c r="P192" s="98">
        <f>'測定データ貼り付け用シート'!P189-(('測定データ貼り付け用シート'!U189-'測定データ貼り付け用シート'!Y189)*0.2+'測定データ貼り付け用シート'!Y189)</f>
        <v>0.3738</v>
      </c>
      <c r="Q192" s="98">
        <f>'測定データ貼り付け用シート'!Q189-(('測定データ貼り付け用シート'!U189-'測定データ貼り付け用シート'!Y189)*0.3+'測定データ貼り付け用シート'!Y189)</f>
        <v>0.41569999999999996</v>
      </c>
      <c r="R192" s="98">
        <f>'測定データ貼り付け用シート'!R189-(('測定データ貼り付け用シート'!U189-'測定データ貼り付け用シート'!Y189)*0.6+'測定データ貼り付け用シート'!Y189)</f>
        <v>0.5044</v>
      </c>
      <c r="S192" s="98">
        <f>'測定データ貼り付け用シート'!S189-('測定データ貼り付け用シート'!U189*1)</f>
        <v>0.603</v>
      </c>
    </row>
    <row r="193" spans="1:19" ht="15">
      <c r="A193" s="99">
        <v>5490</v>
      </c>
      <c r="B193" s="98">
        <f>'測定データ貼り付け用シート'!B190-'測定データ貼り付け用シート'!Y190</f>
        <v>0.198</v>
      </c>
      <c r="C193" s="98">
        <f>'測定データ貼り付け用シート'!C190-'測定データ貼り付け用シート'!X190</f>
        <v>0.461</v>
      </c>
      <c r="D193" s="98">
        <f>'測定データ貼り付け用シート'!D190-(('測定データ貼り付け用シート'!W190-'測定データ貼り付け用シート'!Y190)*0.2+'測定データ貼り付け用シート'!Y190)</f>
        <v>0.3854</v>
      </c>
      <c r="E193" s="98">
        <f>'測定データ貼り付け用シート'!E190-(('測定データ貼り付け用シート'!W190-'測定データ貼り付け用シート'!Y190)*0.3+'測定データ貼り付け用シート'!Y190)</f>
        <v>0.4471</v>
      </c>
      <c r="F193" s="98">
        <f>'測定データ貼り付け用シート'!F190-(('測定データ貼り付け用シート'!W190-'測定データ貼り付け用シート'!Y190)*0.6+'測定データ貼り付け用シート'!Y190)</f>
        <v>0.5791999999999999</v>
      </c>
      <c r="G193" s="98">
        <f>'測定データ貼り付け用シート'!G190-('測定データ貼り付け用シート'!W190*1)</f>
        <v>0.6780000000000002</v>
      </c>
      <c r="H193" s="98">
        <f>'測定データ貼り付け用シート'!H190-('測定データ貼り付け用シート'!V190*1)</f>
        <v>0.6429999999999999</v>
      </c>
      <c r="I193" s="98">
        <f>'測定データ貼り付け用シート'!I190-(('測定データ貼り付け用シート'!V190-'測定データ貼り付け用シート'!Y190)*0.6+'測定データ貼り付け用シート'!Y190)</f>
        <v>0.5684</v>
      </c>
      <c r="J193" s="98">
        <f>'測定データ貼り付け用シート'!J190-(('測定データ貼り付け用シート'!V190-'測定データ貼り付け用シート'!Y190)*0.3+'測定データ貼り付け用シート'!Y190)</f>
        <v>0.4677</v>
      </c>
      <c r="K193" s="98">
        <f>'測定データ貼り付け用シート'!K190-(('測定データ貼り付け用シート'!V190-'測定データ貼り付け用シート'!Y190)*0.2+'測定データ貼り付け用シート'!Y190)</f>
        <v>0.40680000000000005</v>
      </c>
      <c r="L193" s="98">
        <f>'測定データ貼り付け用シート'!L190-'測定データ貼り付け用シート'!X190</f>
        <v>0.48200000000000004</v>
      </c>
      <c r="M193" s="98">
        <f>'測定データ貼り付け用シート'!M190-'測定データ貼り付け用シート'!Y190</f>
        <v>0.21699999999999997</v>
      </c>
      <c r="N193" s="98">
        <f>'測定データ貼り付け用シート'!N190-'測定データ貼り付け用シート'!Y190</f>
        <v>0.198</v>
      </c>
      <c r="O193" s="98">
        <f>'測定データ貼り付け用シート'!O190-'測定データ貼り付け用シート'!X190</f>
        <v>0.47500000000000003</v>
      </c>
      <c r="P193" s="98">
        <f>'測定データ貼り付け用シート'!P190-(('測定データ貼り付け用シート'!U190-'測定データ貼り付け用シート'!Y190)*0.2+'測定データ貼り付け用シート'!Y190)</f>
        <v>0.3736</v>
      </c>
      <c r="Q193" s="98">
        <f>'測定データ貼り付け用シート'!Q190-(('測定データ貼り付け用シート'!U190-'測定データ貼り付け用シート'!Y190)*0.3+'測定データ貼り付け用シート'!Y190)</f>
        <v>0.41539999999999994</v>
      </c>
      <c r="R193" s="98">
        <f>'測定データ貼り付け用シート'!R190-(('測定データ貼り付け用シート'!U190-'測定データ貼り付け用シート'!Y190)*0.6+'測定データ貼り付け用シート'!Y190)</f>
        <v>0.5038</v>
      </c>
      <c r="S193" s="98">
        <f>'測定データ貼り付け用シート'!S190-('測定データ貼り付け用シート'!U190*1)</f>
        <v>0.6020000000000001</v>
      </c>
    </row>
    <row r="194" spans="1:19" ht="15">
      <c r="A194" s="99">
        <v>5520</v>
      </c>
      <c r="B194" s="98">
        <f>'測定データ貼り付け用シート'!B191-'測定データ貼り付け用シート'!Y191</f>
        <v>0.196</v>
      </c>
      <c r="C194" s="98">
        <f>'測定データ貼り付け用シート'!C191-'測定データ貼り付け用シート'!X191</f>
        <v>0.458</v>
      </c>
      <c r="D194" s="98">
        <f>'測定データ貼り付け用シート'!D191-(('測定データ貼り付け用シート'!W191-'測定データ貼り付け用シート'!Y191)*0.2+'測定データ貼り付け用シート'!Y191)</f>
        <v>0.38060000000000005</v>
      </c>
      <c r="E194" s="98">
        <f>'測定データ貼り付け用シート'!E191-(('測定データ貼り付け用シート'!W191-'測定データ貼り付け用シート'!Y191)*0.3+'測定データ貼り付け用シート'!Y191)</f>
        <v>0.4424</v>
      </c>
      <c r="F194" s="98">
        <f>'測定データ貼り付け用シート'!F191-(('測定データ貼り付け用シート'!W191-'測定データ貼り付け用シート'!Y191)*0.6+'測定データ貼り付け用シート'!Y191)</f>
        <v>0.5748</v>
      </c>
      <c r="G194" s="98">
        <f>'測定データ貼り付け用シート'!G191-('測定データ貼り付け用シート'!W191*1)</f>
        <v>0.6740000000000002</v>
      </c>
      <c r="H194" s="98">
        <f>'測定データ貼り付け用シート'!H191-('測定データ貼り付け用シート'!V191*1)</f>
        <v>0.642</v>
      </c>
      <c r="I194" s="98">
        <f>'測定データ貼り付け用シート'!I191-(('測定データ貼り付け用シート'!V191-'測定データ貼り付け用シート'!Y191)*0.6+'測定データ貼り付け用シート'!Y191)</f>
        <v>0.568</v>
      </c>
      <c r="J194" s="98">
        <f>'測定データ貼り付け用シート'!J191-(('測定データ貼り付け用シート'!V191-'測定データ貼り付け用シート'!Y191)*0.3+'測定データ貼り付け用シート'!Y191)</f>
        <v>0.466</v>
      </c>
      <c r="K194" s="98">
        <f>'測定データ貼り付け用シート'!K191-(('測定データ貼り付け用シート'!V191-'測定データ貼り付け用シート'!Y191)*0.2+'測定データ貼り付け用シート'!Y191)</f>
        <v>0.404</v>
      </c>
      <c r="L194" s="98">
        <f>'測定データ貼り付け用シート'!L191-'測定データ貼り付け用シート'!X191</f>
        <v>0.48000000000000004</v>
      </c>
      <c r="M194" s="98">
        <f>'測定データ貼り付け用シート'!M191-'測定データ貼り付け用シート'!Y191</f>
        <v>0.21399999999999997</v>
      </c>
      <c r="N194" s="98">
        <f>'測定データ貼り付け用シート'!N191-'測定データ貼り付け用シート'!Y191</f>
        <v>0.195</v>
      </c>
      <c r="O194" s="98">
        <f>'測定データ貼り付け用シート'!O191-'測定データ貼り付け用シート'!X191</f>
        <v>0.47200000000000003</v>
      </c>
      <c r="P194" s="98">
        <f>'測定データ貼り付け用シート'!P191-(('測定データ貼り付け用シート'!U191-'測定データ貼り付け用シート'!Y191)*0.2+'測定データ貼り付け用シート'!Y191)</f>
        <v>0.3708</v>
      </c>
      <c r="Q194" s="98">
        <f>'測定データ貼り付け用シート'!Q191-(('測定データ貼り付け用シート'!U191-'測定データ貼り付け用シート'!Y191)*0.3+'測定データ貼り付け用シート'!Y191)</f>
        <v>0.41269999999999996</v>
      </c>
      <c r="R194" s="98">
        <f>'測定データ貼り付け用シート'!R191-(('測定データ貼り付け用シート'!U191-'測定データ貼り付け用シート'!Y191)*0.6+'測定データ貼り付け用シート'!Y191)</f>
        <v>0.5004</v>
      </c>
      <c r="S194" s="98">
        <f>'測定データ貼り付け用シート'!S191-('測定データ貼り付け用シート'!U191*1)</f>
        <v>0.601</v>
      </c>
    </row>
    <row r="195" spans="1:19" ht="15">
      <c r="A195" s="99">
        <v>5550</v>
      </c>
      <c r="B195" s="98">
        <f>'測定データ貼り付け用シート'!B192-'測定データ貼り付け用シート'!Y192</f>
        <v>0.194</v>
      </c>
      <c r="C195" s="98">
        <f>'測定データ貼り付け用シート'!C192-'測定データ貼り付け用シート'!X192</f>
        <v>0.458</v>
      </c>
      <c r="D195" s="98">
        <f>'測定データ貼り付け用シート'!D192-(('測定データ貼り付け用シート'!W192-'測定データ貼り付け用シート'!Y192)*0.2+'測定データ貼り付け用シート'!Y192)</f>
        <v>0.38160000000000005</v>
      </c>
      <c r="E195" s="98">
        <f>'測定データ貼り付け用シート'!E192-(('測定データ貼り付け用シート'!W192-'測定データ貼り付け用シート'!Y192)*0.3+'測定データ貼り付け用シート'!Y192)</f>
        <v>0.4424</v>
      </c>
      <c r="F195" s="98">
        <f>'測定データ貼り付け用シート'!F192-(('測定データ貼り付け用シート'!W192-'測定データ貼り付け用シート'!Y192)*0.6+'測定データ貼り付け用シート'!Y192)</f>
        <v>0.5758000000000001</v>
      </c>
      <c r="G195" s="98">
        <f>'測定データ貼り付け用シート'!G192-('測定データ貼り付け用シート'!W192*1)</f>
        <v>0.675</v>
      </c>
      <c r="H195" s="98">
        <f>'測定データ貼り付け用シート'!H192-('測定データ貼り付け用シート'!V192*1)</f>
        <v>0.64</v>
      </c>
      <c r="I195" s="98">
        <f>'測定データ貼り付け用シート'!I192-(('測定データ貼り付け用シート'!V192-'測定データ貼り付け用シート'!Y192)*0.6+'測定データ貼り付け用シート'!Y192)</f>
        <v>0.566</v>
      </c>
      <c r="J195" s="98">
        <f>'測定データ貼り付け用シート'!J192-(('測定データ貼り付け用シート'!V192-'測定データ貼り付け用シート'!Y192)*0.3+'測定データ貼り付け用シート'!Y192)</f>
        <v>0.465</v>
      </c>
      <c r="K195" s="98">
        <f>'測定データ貼り付け用シート'!K192-(('測定データ貼り付け用シート'!V192-'測定データ貼り付け用シート'!Y192)*0.2+'測定データ貼り付け用シート'!Y192)</f>
        <v>0.403</v>
      </c>
      <c r="L195" s="98">
        <f>'測定データ貼り付け用シート'!L192-'測定データ貼り付け用シート'!X192</f>
        <v>0.47900000000000004</v>
      </c>
      <c r="M195" s="98">
        <f>'測定データ貼り付け用シート'!M192-'測定データ貼り付け用シート'!Y192</f>
        <v>0.21199999999999997</v>
      </c>
      <c r="N195" s="98">
        <f>'測定データ貼り付け用シート'!N192-'測定データ貼り付け用シート'!Y192</f>
        <v>0.193</v>
      </c>
      <c r="O195" s="98">
        <f>'測定データ貼り付け用シート'!O192-'測定データ貼り付け用シート'!X192</f>
        <v>0.47200000000000003</v>
      </c>
      <c r="P195" s="98">
        <f>'測定データ貼り付け用シート'!P192-(('測定データ貼り付け用シート'!U192-'測定データ貼り付け用シート'!Y192)*0.2+'測定データ貼り付け用シート'!Y192)</f>
        <v>0.3688</v>
      </c>
      <c r="Q195" s="98">
        <f>'測定データ貼り付け用シート'!Q192-(('測定データ貼り付け用シート'!U192-'測定データ貼り付け用シート'!Y192)*0.3+'測定データ貼り付け用シート'!Y192)</f>
        <v>0.41169999999999995</v>
      </c>
      <c r="R195" s="98">
        <f>'測定データ貼り付け用シート'!R192-(('測定データ貼り付け用シート'!U192-'測定データ貼り付け用シート'!Y192)*0.6+'測定データ貼り付け用シート'!Y192)</f>
        <v>0.4994</v>
      </c>
      <c r="S195" s="98">
        <f>'測定データ貼り付け用シート'!S192-('測定データ貼り付け用シート'!U192*1)</f>
        <v>0.6000000000000001</v>
      </c>
    </row>
    <row r="196" spans="1:19" ht="15">
      <c r="A196" s="99">
        <v>5580</v>
      </c>
      <c r="B196" s="98">
        <f>'測定データ貼り付け用シート'!B193-'測定データ貼り付け用シート'!Y193</f>
        <v>0.192</v>
      </c>
      <c r="C196" s="98">
        <f>'測定データ貼り付け用シート'!C193-'測定データ貼り付け用シート'!X193</f>
        <v>0.458</v>
      </c>
      <c r="D196" s="98">
        <f>'測定データ貼り付け用シート'!D193-(('測定データ貼り付け用シート'!W193-'測定データ貼り付け用シート'!Y193)*0.2+'測定データ貼り付け用シート'!Y193)</f>
        <v>0.3788</v>
      </c>
      <c r="E196" s="98">
        <f>'測定データ貼り付け用シート'!E193-(('測定データ貼り付け用シート'!W193-'測定データ貼り付け用シート'!Y193)*0.3+'測定データ貼り付け用シート'!Y193)</f>
        <v>0.4427</v>
      </c>
      <c r="F196" s="98">
        <f>'測定データ貼り付け用シート'!F193-(('測定データ貼り付け用シート'!W193-'測定データ貼り付け用シート'!Y193)*0.6+'測定データ貼り付け用シート'!Y193)</f>
        <v>0.5764</v>
      </c>
      <c r="G196" s="98">
        <f>'測定データ貼り付け用シート'!G193-('測定データ貼り付け用シート'!W193*1)</f>
        <v>0.6759999999999999</v>
      </c>
      <c r="H196" s="98">
        <f>'測定データ貼り付け用シート'!H193-('測定データ貼り付け用シート'!V193*1)</f>
        <v>0.64</v>
      </c>
      <c r="I196" s="98">
        <f>'測定データ貼り付け用シート'!I193-(('測定データ貼り付け用シート'!V193-'測定データ貼り付け用シート'!Y193)*0.6+'測定データ貼り付け用シート'!Y193)</f>
        <v>0.565</v>
      </c>
      <c r="J196" s="98">
        <f>'測定データ貼り付け用シート'!J193-(('測定データ貼り付け用シート'!V193-'測定データ貼り付け用シート'!Y193)*0.3+'測定データ貼り付け用シート'!Y193)</f>
        <v>0.463</v>
      </c>
      <c r="K196" s="98">
        <f>'測定データ貼り付け用シート'!K193-(('測定データ貼り付け用シート'!V193-'測定データ貼り付け用シート'!Y193)*0.2+'測定データ貼り付け用シート'!Y193)</f>
        <v>0.401</v>
      </c>
      <c r="L196" s="98">
        <f>'測定データ貼り付け用シート'!L193-'測定データ貼り付け用シート'!X193</f>
        <v>0.47800000000000004</v>
      </c>
      <c r="M196" s="98">
        <f>'測定データ貼り付け用シート'!M193-'測定データ貼り付け用シート'!Y193</f>
        <v>0.20999999999999996</v>
      </c>
      <c r="N196" s="98">
        <f>'測定データ貼り付け用シート'!N193-'測定データ貼り付け用シート'!Y193</f>
        <v>0.192</v>
      </c>
      <c r="O196" s="98">
        <f>'測定データ貼り付け用シート'!O193-'測定データ貼り付け用シート'!X193</f>
        <v>0.47100000000000003</v>
      </c>
      <c r="P196" s="98">
        <f>'測定データ貼り付け用シート'!P193-(('測定データ貼り付け用シート'!U193-'測定データ貼り付け用シート'!Y193)*0.2+'測定データ貼り付け用シート'!Y193)</f>
        <v>0.3668</v>
      </c>
      <c r="Q196" s="98">
        <f>'測定データ貼り付け用シート'!Q193-(('測定データ貼り付け用シート'!U193-'測定データ貼り付け用シート'!Y193)*0.3+'測定データ貼り付け用シート'!Y193)</f>
        <v>0.40970000000000006</v>
      </c>
      <c r="R196" s="98">
        <f>'測定データ貼り付け用シート'!R193-(('測定データ貼り付け用シート'!U193-'測定データ貼り付け用シート'!Y193)*0.6+'測定データ貼り付け用シート'!Y193)</f>
        <v>0.4984</v>
      </c>
      <c r="S196" s="98">
        <f>'測定データ貼り付け用シート'!S193-('測定データ貼り付け用シート'!U193*1)</f>
        <v>0.5980000000000001</v>
      </c>
    </row>
    <row r="197" spans="1:19" ht="15">
      <c r="A197" s="99">
        <v>5610</v>
      </c>
      <c r="B197" s="98">
        <f>'測定データ貼り付け用シート'!B194-'測定データ貼り付け用シート'!Y194</f>
        <v>0.191</v>
      </c>
      <c r="C197" s="98">
        <f>'測定データ貼り付け用シート'!C194-'測定データ貼り付け用シート'!X194</f>
        <v>0.455</v>
      </c>
      <c r="D197" s="98">
        <f>'測定データ貼り付け用シート'!D194-(('測定データ貼り付け用シート'!W194-'測定データ貼り付け用シート'!Y194)*0.2+'測定データ貼り付け用シート'!Y194)</f>
        <v>0.37760000000000005</v>
      </c>
      <c r="E197" s="98">
        <f>'測定データ貼り付け用シート'!E194-(('測定データ貼り付け用シート'!W194-'測定データ貼り付け用シート'!Y194)*0.3+'測定データ貼り付け用シート'!Y194)</f>
        <v>0.4404</v>
      </c>
      <c r="F197" s="98">
        <f>'測定データ貼り付け用シート'!F194-(('測定データ貼り付け用シート'!W194-'測定データ貼り付け用シート'!Y194)*0.6+'測定データ貼り付け用シート'!Y194)</f>
        <v>0.5728</v>
      </c>
      <c r="G197" s="98">
        <f>'測定データ貼り付け用シート'!G194-('測定データ貼り付け用シート'!W194*1)</f>
        <v>0.6719999999999999</v>
      </c>
      <c r="H197" s="98">
        <f>'測定データ貼り付け用シート'!H194-('測定データ貼り付け用シート'!V194*1)</f>
        <v>0.6389999999999999</v>
      </c>
      <c r="I197" s="98">
        <f>'測定データ貼り付け用シート'!I194-(('測定データ貼り付け用シート'!V194-'測定データ貼り付け用シート'!Y194)*0.6+'測定データ貼り付け用シート'!Y194)</f>
        <v>0.5644</v>
      </c>
      <c r="J197" s="98">
        <f>'測定データ貼り付け用シート'!J194-(('測定データ貼り付け用シート'!V194-'測定データ貼り付け用シート'!Y194)*0.3+'測定データ貼り付け用シート'!Y194)</f>
        <v>0.4617</v>
      </c>
      <c r="K197" s="98">
        <f>'測定データ貼り付け用シート'!K194-(('測定データ貼り付け用シート'!V194-'測定データ貼り付け用シート'!Y194)*0.2+'測定データ貼り付け用シート'!Y194)</f>
        <v>0.39980000000000004</v>
      </c>
      <c r="L197" s="98">
        <f>'測定データ貼り付け用シート'!L194-'測定データ貼り付け用シート'!X194</f>
        <v>0.47600000000000003</v>
      </c>
      <c r="M197" s="98">
        <f>'測定データ貼り付け用シート'!M194-'測定データ貼り付け用シート'!Y194</f>
        <v>0.20899999999999996</v>
      </c>
      <c r="N197" s="98">
        <f>'測定データ貼り付け用シート'!N194-'測定データ貼り付け用シート'!Y194</f>
        <v>0.191</v>
      </c>
      <c r="O197" s="98">
        <f>'測定データ貼り付け用シート'!O194-'測定データ貼り付け用シート'!X194</f>
        <v>0.468</v>
      </c>
      <c r="P197" s="98">
        <f>'測定データ貼り付け用シート'!P194-(('測定データ貼り付け用シート'!U194-'測定データ貼り付け用シート'!Y194)*0.2+'測定データ貼り付け用シート'!Y194)</f>
        <v>0.3656</v>
      </c>
      <c r="Q197" s="98">
        <f>'測定データ貼り付け用シート'!Q194-(('測定データ貼り付け用シート'!U194-'測定データ貼り付け用シート'!Y194)*0.3+'測定データ貼り付け用シート'!Y194)</f>
        <v>0.40840000000000004</v>
      </c>
      <c r="R197" s="98">
        <f>'測定データ貼り付け用シート'!R194-(('測定データ貼り付け用シート'!U194-'測定データ貼り付け用シート'!Y194)*0.6+'測定データ貼り付け用シート'!Y194)</f>
        <v>0.49679999999999996</v>
      </c>
      <c r="S197" s="98">
        <f>'測定データ貼り付け用シート'!S194-('測定データ貼り付け用シート'!U194*1)</f>
        <v>0.599</v>
      </c>
    </row>
    <row r="198" spans="1:19" ht="15">
      <c r="A198" s="99">
        <v>5640</v>
      </c>
      <c r="B198" s="98">
        <f>'測定データ貼り付け用シート'!B195-'測定データ貼り付け用シート'!Y195</f>
        <v>0.189</v>
      </c>
      <c r="C198" s="98">
        <f>'測定データ貼り付け用シート'!C195-'測定データ貼り付け用シート'!X195</f>
        <v>0.454</v>
      </c>
      <c r="D198" s="98">
        <f>'測定データ貼り付け用シート'!D195-(('測定データ貼り付け用シート'!W195-'測定データ貼り付け用シート'!Y195)*0.2+'測定データ貼り付け用シート'!Y195)</f>
        <v>0.3748</v>
      </c>
      <c r="E198" s="98">
        <f>'測定データ貼り付け用シート'!E195-(('測定データ貼り付け用シート'!W195-'測定データ貼り付け用シート'!Y195)*0.3+'測定データ貼り付け用シート'!Y195)</f>
        <v>0.4397</v>
      </c>
      <c r="F198" s="98">
        <f>'測定データ貼り付け用シート'!F195-(('測定データ貼り付け用シート'!W195-'測定データ貼り付け用シート'!Y195)*0.6+'測定データ貼り付け用シート'!Y195)</f>
        <v>0.5744</v>
      </c>
      <c r="G198" s="98">
        <f>'測定データ貼り付け用シート'!G195-('測定データ貼り付け用シート'!W195*1)</f>
        <v>0.6739999999999999</v>
      </c>
      <c r="H198" s="98">
        <f>'測定データ貼り付け用シート'!H195-('測定データ貼り付け用シート'!V195*1)</f>
        <v>0.638</v>
      </c>
      <c r="I198" s="98">
        <f>'測定データ貼り付け用シート'!I195-(('測定データ貼り付け用シート'!V195-'測定データ貼り付け用シート'!Y195)*0.6+'測定データ貼り付け用シート'!Y195)</f>
        <v>0.5619999999999999</v>
      </c>
      <c r="J198" s="98">
        <f>'測定データ貼り付け用シート'!J195-(('測定データ貼り付け用シート'!V195-'測定データ貼り付け用シート'!Y195)*0.3+'測定データ貼り付け用シート'!Y195)</f>
        <v>0.46</v>
      </c>
      <c r="K198" s="98">
        <f>'測定データ貼り付け用シート'!K195-(('測定データ貼り付け用シート'!V195-'測定データ貼り付け用シート'!Y195)*0.2+'測定データ貼り付け用シート'!Y195)</f>
        <v>0.398</v>
      </c>
      <c r="L198" s="98">
        <f>'測定データ貼り付け用シート'!L195-'測定データ貼り付け用シート'!X195</f>
        <v>0.47500000000000003</v>
      </c>
      <c r="M198" s="98">
        <f>'測定データ貼り付け用シート'!M195-'測定データ貼り付け用シート'!Y195</f>
        <v>0.20599999999999996</v>
      </c>
      <c r="N198" s="98">
        <f>'測定データ貼り付け用シート'!N195-'測定データ貼り付け用シート'!Y195</f>
        <v>0.188</v>
      </c>
      <c r="O198" s="98">
        <f>'測定データ貼り付け用シート'!O195-'測定データ貼り付け用シート'!X195</f>
        <v>0.467</v>
      </c>
      <c r="P198" s="98">
        <f>'測定データ貼り付け用シート'!P195-(('測定データ貼り付け用シート'!U195-'測定データ貼り付け用シート'!Y195)*0.2+'測定データ貼り付け用シート'!Y195)</f>
        <v>0.3638</v>
      </c>
      <c r="Q198" s="98">
        <f>'測定データ貼り付け用シート'!Q195-(('測定データ貼り付け用シート'!U195-'測定データ貼り付け用シート'!Y195)*0.3+'測定データ貼り付け用シート'!Y195)</f>
        <v>0.40670000000000006</v>
      </c>
      <c r="R198" s="98">
        <f>'測定データ貼り付け用シート'!R195-(('測定データ貼り付け用シート'!U195-'測定データ貼り付け用シート'!Y195)*0.6+'測定データ貼り付け用シート'!Y195)</f>
        <v>0.4954</v>
      </c>
      <c r="S198" s="98">
        <f>'測定データ貼り付け用シート'!S195-('測定データ貼り付け用シート'!U195*1)</f>
        <v>0.6000000000000001</v>
      </c>
    </row>
    <row r="199" spans="1:19" ht="15">
      <c r="A199" s="99">
        <v>5670</v>
      </c>
      <c r="B199" s="98">
        <f>'測定データ貼り付け用シート'!B196-'測定データ貼り付け用シート'!Y196</f>
        <v>0.187</v>
      </c>
      <c r="C199" s="98">
        <f>'測定データ貼り付け用シート'!C196-'測定データ貼り付け用シート'!X196</f>
        <v>0.452</v>
      </c>
      <c r="D199" s="98">
        <f>'測定データ貼り付け用シート'!D196-(('測定データ貼り付け用シート'!W196-'測定データ貼り付け用シート'!Y196)*0.2+'測定データ貼り付け用シート'!Y196)</f>
        <v>0.37460000000000004</v>
      </c>
      <c r="E199" s="98">
        <f>'測定データ貼り付け用シート'!E196-(('測定データ貼り付け用シート'!W196-'測定データ貼り付け用シート'!Y196)*0.3+'測定データ貼り付け用シート'!Y196)</f>
        <v>0.4384</v>
      </c>
      <c r="F199" s="98">
        <f>'測定データ貼り付け用シート'!F196-(('測定データ貼り付け用シート'!W196-'測定データ貼り付け用シート'!Y196)*0.6+'測定データ貼り付け用シート'!Y196)</f>
        <v>0.5738000000000001</v>
      </c>
      <c r="G199" s="98">
        <f>'測定データ貼り付け用シート'!G196-('測定データ貼り付け用シート'!W196*1)</f>
        <v>0.673</v>
      </c>
      <c r="H199" s="98">
        <f>'測定データ貼り付け用シート'!H196-('測定データ貼り付け用シート'!V196*1)</f>
        <v>0.6369999999999999</v>
      </c>
      <c r="I199" s="98">
        <f>'測定データ貼り付け用シート'!I196-(('測定データ貼り付け用シート'!V196-'測定データ貼り付け用シート'!Y196)*0.6+'測定データ貼り付け用シート'!Y196)</f>
        <v>0.5609999999999999</v>
      </c>
      <c r="J199" s="98">
        <f>'測定データ貼り付け用シート'!J196-(('測定データ貼り付け用シート'!V196-'測定データ貼り付け用シート'!Y196)*0.3+'測定データ貼り付け用シート'!Y196)</f>
        <v>0.459</v>
      </c>
      <c r="K199" s="98">
        <f>'測定データ貼り付け用シート'!K196-(('測定データ貼り付け用シート'!V196-'測定データ貼り付け用シート'!Y196)*0.2+'測定データ貼り付け用シート'!Y196)</f>
        <v>0.396</v>
      </c>
      <c r="L199" s="98">
        <f>'測定データ貼り付け用シート'!L196-'測定データ貼り付け用シート'!X196</f>
        <v>0.47300000000000003</v>
      </c>
      <c r="M199" s="98">
        <f>'測定データ貼り付け用シート'!M196-'測定データ貼り付け用シート'!Y196</f>
        <v>0.20500000000000002</v>
      </c>
      <c r="N199" s="98">
        <f>'測定データ貼り付け用シート'!N196-'測定データ貼り付け用シート'!Y196</f>
        <v>0.187</v>
      </c>
      <c r="O199" s="98">
        <f>'測定データ貼り付け用シート'!O196-'測定データ貼り付け用シート'!X196</f>
        <v>0.465</v>
      </c>
      <c r="P199" s="98">
        <f>'測定データ貼り付け用シート'!P196-(('測定データ貼り付け用シート'!U196-'測定データ貼り付け用シート'!Y196)*0.2+'測定データ貼り付け用シート'!Y196)</f>
        <v>0.3628</v>
      </c>
      <c r="Q199" s="98">
        <f>'測定データ貼り付け用シート'!Q196-(('測定データ貼り付け用シート'!U196-'測定データ貼り付け用シート'!Y196)*0.3+'測定データ貼り付け用シート'!Y196)</f>
        <v>0.40570000000000006</v>
      </c>
      <c r="R199" s="98">
        <f>'測定データ貼り付け用シート'!R196-(('測定データ貼り付け用シート'!U196-'測定データ貼り付け用シート'!Y196)*0.6+'測定データ貼り付け用シート'!Y196)</f>
        <v>0.4944</v>
      </c>
      <c r="S199" s="98">
        <f>'測定データ貼り付け用シート'!S196-('測定データ貼り付け用シート'!U196*1)</f>
        <v>0.599</v>
      </c>
    </row>
    <row r="200" spans="1:19" ht="15">
      <c r="A200" s="99">
        <v>5700</v>
      </c>
      <c r="B200" s="98">
        <f>'測定データ貼り付け用シート'!B197-'測定データ貼り付け用シート'!Y197</f>
        <v>0.185</v>
      </c>
      <c r="C200" s="98">
        <f>'測定データ貼り付け用シート'!C197-'測定データ貼り付け用シート'!X197</f>
        <v>0.451</v>
      </c>
      <c r="D200" s="98">
        <f>'測定データ貼り付け用シート'!D197-(('測定データ貼り付け用シート'!W197-'測定データ貼り付け用シート'!Y197)*0.2+'測定データ貼り付け用シート'!Y197)</f>
        <v>0.3728</v>
      </c>
      <c r="E200" s="98">
        <f>'測定データ貼り付け用シート'!E197-(('測定データ貼り付け用シート'!W197-'測定データ貼り付け用シート'!Y197)*0.3+'測定データ貼り付け用シート'!Y197)</f>
        <v>0.4357</v>
      </c>
      <c r="F200" s="98">
        <f>'測定データ貼り付け用シート'!F197-(('測定データ貼り付け用シート'!W197-'測定データ貼り付け用シート'!Y197)*0.6+'測定データ貼り付け用シート'!Y197)</f>
        <v>0.5694</v>
      </c>
      <c r="G200" s="98">
        <f>'測定データ貼り付け用シート'!G197-('測定データ貼り付け用シート'!W197*1)</f>
        <v>0.6699999999999999</v>
      </c>
      <c r="H200" s="98">
        <f>'測定データ貼り付け用シート'!H197-('測定データ貼り付け用シート'!V197*1)</f>
        <v>0.636</v>
      </c>
      <c r="I200" s="98">
        <f>'測定データ貼り付け用シート'!I197-(('測定データ貼り付け用シート'!V197-'測定データ貼り付け用シート'!Y197)*0.6+'測定データ貼り付け用シート'!Y197)</f>
        <v>0.5609999999999999</v>
      </c>
      <c r="J200" s="98">
        <f>'測定データ貼り付け用シート'!J197-(('測定データ貼り付け用シート'!V197-'測定データ貼り付け用シート'!Y197)*0.3+'測定データ貼り付け用シート'!Y197)</f>
        <v>0.457</v>
      </c>
      <c r="K200" s="98">
        <f>'測定データ貼り付け用シート'!K197-(('測定データ貼り付け用シート'!V197-'測定データ貼り付け用シート'!Y197)*0.2+'測定データ貼り付け用シート'!Y197)</f>
        <v>0.394</v>
      </c>
      <c r="L200" s="98">
        <f>'測定データ貼り付け用シート'!L197-'測定データ貼り付け用シート'!X197</f>
        <v>0.47200000000000003</v>
      </c>
      <c r="M200" s="98">
        <f>'測定データ貼り付け用シート'!M197-'測定データ貼り付け用シート'!Y197</f>
        <v>0.203</v>
      </c>
      <c r="N200" s="98">
        <f>'測定データ貼り付け用シート'!N197-'測定データ貼り付け用シート'!Y197</f>
        <v>0.185</v>
      </c>
      <c r="O200" s="98">
        <f>'測定データ貼り付け用シート'!O197-'測定データ貼り付け用シート'!X197</f>
        <v>0.464</v>
      </c>
      <c r="P200" s="98">
        <f>'測定データ貼り付け用シート'!P197-(('測定データ貼り付け用シート'!U197-'測定データ貼り付け用シート'!Y197)*0.2+'測定データ貼り付け用シート'!Y197)</f>
        <v>0.3598</v>
      </c>
      <c r="Q200" s="98">
        <f>'測定データ貼り付け用シート'!Q197-(('測定データ貼り付け用シート'!U197-'測定データ貼り付け用シート'!Y197)*0.3+'測定データ貼り付け用シート'!Y197)</f>
        <v>0.40370000000000006</v>
      </c>
      <c r="R200" s="98">
        <f>'測定データ貼り付け用シート'!R197-(('測定データ貼り付け用シート'!U197-'測定データ貼り付け用シート'!Y197)*0.6+'測定データ貼り付け用シート'!Y197)</f>
        <v>0.4934</v>
      </c>
      <c r="S200" s="98">
        <f>'測定データ貼り付け用シート'!S197-('測定データ貼り付け用シート'!U197*1)</f>
        <v>0.595</v>
      </c>
    </row>
    <row r="201" spans="1:19" ht="15">
      <c r="A201" s="99">
        <v>5730</v>
      </c>
      <c r="B201" s="98">
        <f>'測定データ貼り付け用シート'!B198-'測定データ貼り付け用シート'!Y198</f>
        <v>0.185</v>
      </c>
      <c r="C201" s="98">
        <f>'測定データ貼り付け用シート'!C198-'測定データ貼り付け用シート'!X198</f>
        <v>0.45</v>
      </c>
      <c r="D201" s="98">
        <f>'測定データ貼り付け用シート'!D198-(('測定データ貼り付け用シート'!W198-'測定データ貼り付け用シート'!Y198)*0.2+'測定データ貼り付け用シート'!Y198)</f>
        <v>0.37260000000000004</v>
      </c>
      <c r="E201" s="98">
        <f>'測定データ貼り付け用シート'!E198-(('測定データ貼り付け用シート'!W198-'測定データ貼り付け用シート'!Y198)*0.3+'測定データ貼り付け用シート'!Y198)</f>
        <v>0.4354</v>
      </c>
      <c r="F201" s="98">
        <f>'測定データ貼り付け用シート'!F198-(('測定データ貼り付け用シート'!W198-'測定データ貼り付け用シート'!Y198)*0.6+'測定データ貼り付け用シート'!Y198)</f>
        <v>0.5708</v>
      </c>
      <c r="G201" s="98">
        <f>'測定データ貼り付け用シート'!G198-('測定データ貼り付け用シート'!W198*1)</f>
        <v>0.671</v>
      </c>
      <c r="H201" s="98">
        <f>'測定データ貼り付け用シート'!H198-('測定データ貼り付け用シート'!V198*1)</f>
        <v>0.6349999999999999</v>
      </c>
      <c r="I201" s="98">
        <f>'測定データ貼り付け用シート'!I198-(('測定データ貼り付け用シート'!V198-'測定データ貼り付け用シート'!Y198)*0.6+'測定データ貼り付け用シート'!Y198)</f>
        <v>0.5604</v>
      </c>
      <c r="J201" s="98">
        <f>'測定データ貼り付け用シート'!J198-(('測定データ貼り付け用シート'!V198-'測定データ貼り付け用シート'!Y198)*0.3+'測定データ貼り付け用シート'!Y198)</f>
        <v>0.4567</v>
      </c>
      <c r="K201" s="98">
        <f>'測定データ貼り付け用シート'!K198-(('測定データ貼り付け用シート'!V198-'測定データ貼り付け用シート'!Y198)*0.2+'測定データ貼り付け用シート'!Y198)</f>
        <v>0.39380000000000004</v>
      </c>
      <c r="L201" s="98">
        <f>'測定データ貼り付け用シート'!L198-'測定データ貼り付け用シート'!X198</f>
        <v>0.47000000000000003</v>
      </c>
      <c r="M201" s="98">
        <f>'測定データ貼り付け用シート'!M198-'測定データ貼り付け用シート'!Y198</f>
        <v>0.202</v>
      </c>
      <c r="N201" s="98">
        <f>'測定データ貼り付け用シート'!N198-'測定データ貼り付け用シート'!Y198</f>
        <v>0.184</v>
      </c>
      <c r="O201" s="98">
        <f>'測定データ貼り付け用シート'!O198-'測定データ貼り付け用シート'!X198</f>
        <v>0.464</v>
      </c>
      <c r="P201" s="98">
        <f>'測定データ貼り付け用シート'!P198-(('測定データ貼り付け用シート'!U198-'測定データ貼り付け用シート'!Y198)*0.2+'測定データ貼り付け用シート'!Y198)</f>
        <v>0.3596</v>
      </c>
      <c r="Q201" s="98">
        <f>'測定データ貼り付け用シート'!Q198-(('測定データ貼り付け用シート'!U198-'測定データ貼り付け用シート'!Y198)*0.3+'測定データ貼り付け用シート'!Y198)</f>
        <v>0.40240000000000004</v>
      </c>
      <c r="R201" s="98">
        <f>'測定データ貼り付け用シート'!R198-(('測定データ貼り付け用シート'!U198-'測定データ貼り付け用シート'!Y198)*0.6+'測定データ貼り付け用シート'!Y198)</f>
        <v>0.49179999999999996</v>
      </c>
      <c r="S201" s="98">
        <f>'測定データ貼り付け用シート'!S198-('測定データ貼り付け用シート'!U198*1)</f>
        <v>0.593</v>
      </c>
    </row>
    <row r="202" spans="1:19" ht="15">
      <c r="A202" s="99">
        <v>5760</v>
      </c>
      <c r="B202" s="98">
        <f>'測定データ貼り付け用シート'!B199-'測定データ貼り付け用シート'!Y199</f>
        <v>0.182</v>
      </c>
      <c r="C202" s="98">
        <f>'測定データ貼り付け用シート'!C199-'測定データ貼り付け用シート'!X199</f>
        <v>0.449</v>
      </c>
      <c r="D202" s="98">
        <f>'測定データ貼り付け用シート'!D199-(('測定データ貼り付け用シート'!W199-'測定データ貼り付け用シート'!Y199)*0.2+'測定データ貼り付け用シート'!Y199)</f>
        <v>0.3698</v>
      </c>
      <c r="E202" s="98">
        <f>'測定データ貼り付け用シート'!E199-(('測定データ貼り付け用シート'!W199-'測定データ貼り付け用シート'!Y199)*0.3+'測定データ貼り付け用シート'!Y199)</f>
        <v>0.4347</v>
      </c>
      <c r="F202" s="98">
        <f>'測定データ貼り付け用シート'!F199-(('測定データ貼り付け用シート'!W199-'測定データ貼り付け用シート'!Y199)*0.6+'測定データ貼り付け用シート'!Y199)</f>
        <v>0.5704</v>
      </c>
      <c r="G202" s="98">
        <f>'測定データ貼り付け用シート'!G199-('測定データ貼り付け用シート'!W199*1)</f>
        <v>0.671</v>
      </c>
      <c r="H202" s="98">
        <f>'測定データ貼り付け用シート'!H199-('測定データ貼り付け用シート'!V199*1)</f>
        <v>0.6349999999999999</v>
      </c>
      <c r="I202" s="98">
        <f>'測定データ貼り付け用シート'!I199-(('測定データ貼り付け用シート'!V199-'測定データ貼り付け用シート'!Y199)*0.6+'測定データ貼り付け用シート'!Y199)</f>
        <v>0.5589999999999999</v>
      </c>
      <c r="J202" s="98">
        <f>'測定データ貼り付け用シート'!J199-(('測定データ貼り付け用シート'!V199-'測定データ貼り付け用シート'!Y199)*0.3+'測定データ貼り付け用シート'!Y199)</f>
        <v>0.454</v>
      </c>
      <c r="K202" s="98">
        <f>'測定データ貼り付け用シート'!K199-(('測定データ貼り付け用シート'!V199-'測定データ貼り付け用シート'!Y199)*0.2+'測定データ貼り付け用シート'!Y199)</f>
        <v>0.391</v>
      </c>
      <c r="L202" s="98">
        <f>'測定データ貼り付け用シート'!L199-'測定データ貼り付け用シート'!X199</f>
        <v>0.468</v>
      </c>
      <c r="M202" s="98">
        <f>'測定データ貼り付け用シート'!M199-'測定データ貼り付け用シート'!Y199</f>
        <v>0.2</v>
      </c>
      <c r="N202" s="98">
        <f>'測定データ貼り付け用シート'!N199-'測定データ貼り付け用シート'!Y199</f>
        <v>0.182</v>
      </c>
      <c r="O202" s="98">
        <f>'測定データ貼り付け用シート'!O199-'測定データ貼り付け用シート'!X199</f>
        <v>0.461</v>
      </c>
      <c r="P202" s="98">
        <f>'測定データ貼り付け用シート'!P199-(('測定データ貼り付け用シート'!U199-'測定データ貼り付け用シート'!Y199)*0.2+'測定データ貼り付け用シート'!Y199)</f>
        <v>0.3568</v>
      </c>
      <c r="Q202" s="98">
        <f>'測定データ貼り付け用シート'!Q199-(('測定データ貼り付け用シート'!U199-'測定データ貼り付け用シート'!Y199)*0.3+'測定データ貼り付け用シート'!Y199)</f>
        <v>0.39970000000000006</v>
      </c>
      <c r="R202" s="98">
        <f>'測定データ貼り付け用シート'!R199-(('測定データ貼り付け用シート'!U199-'測定データ貼り付け用シート'!Y199)*0.6+'測定データ貼り付け用シート'!Y199)</f>
        <v>0.4904</v>
      </c>
      <c r="S202" s="98">
        <f>'測定データ貼り付け用シート'!S199-('測定データ貼り付け用シート'!U199*1)</f>
        <v>0.591</v>
      </c>
    </row>
    <row r="203" spans="1:19" ht="15">
      <c r="A203" s="99">
        <v>5790</v>
      </c>
      <c r="B203" s="98">
        <f>'測定データ貼り付け用シート'!B200-'測定データ貼り付け用シート'!Y200</f>
        <v>0.18</v>
      </c>
      <c r="C203" s="98">
        <f>'測定データ貼り付け用シート'!C200-'測定データ貼り付け用シート'!X200</f>
        <v>0.447</v>
      </c>
      <c r="D203" s="98">
        <f>'測定データ貼り付け用シート'!D200-(('測定データ貼り付け用シート'!W200-'測定データ貼り付け用シート'!Y200)*0.2+'測定データ貼り付け用シート'!Y200)</f>
        <v>0.3688</v>
      </c>
      <c r="E203" s="98">
        <f>'測定データ貼り付け用シート'!E200-(('測定データ貼り付け用シート'!W200-'測定データ貼り付け用シート'!Y200)*0.3+'測定データ貼り付け用シート'!Y200)</f>
        <v>0.4317</v>
      </c>
      <c r="F203" s="98">
        <f>'測定データ貼り付け用シート'!F200-(('測定データ貼り付け用シート'!W200-'測定データ貼り付け用シート'!Y200)*0.6+'測定データ貼り付け用シート'!Y200)</f>
        <v>0.5674</v>
      </c>
      <c r="G203" s="98">
        <f>'測定データ貼り付け用シート'!G200-('測定データ貼り付け用シート'!W200*1)</f>
        <v>0.6679999999999999</v>
      </c>
      <c r="H203" s="98">
        <f>'測定データ貼り付け用シート'!H200-('測定データ貼り付け用シート'!V200*1)</f>
        <v>0.634</v>
      </c>
      <c r="I203" s="98">
        <f>'測定データ貼り付け用シート'!I200-(('測定データ貼り付け用シート'!V200-'測定データ貼り付け用シート'!Y200)*0.6+'測定データ貼り付け用シート'!Y200)</f>
        <v>0.5569999999999999</v>
      </c>
      <c r="J203" s="98">
        <f>'測定データ貼り付け用シート'!J200-(('測定データ貼り付け用シート'!V200-'測定データ貼り付け用シート'!Y200)*0.3+'測定データ貼り付け用シート'!Y200)</f>
        <v>0.453</v>
      </c>
      <c r="K203" s="98">
        <f>'測定データ貼り付け用シート'!K200-(('測定データ貼り付け用シート'!V200-'測定データ貼り付け用シート'!Y200)*0.2+'測定データ貼り付け用シート'!Y200)</f>
        <v>0.39</v>
      </c>
      <c r="L203" s="98">
        <f>'測定データ貼り付け用シート'!L200-'測定データ貼り付け用シート'!X200</f>
        <v>0.468</v>
      </c>
      <c r="M203" s="98">
        <f>'測定データ貼り付け用シート'!M200-'測定データ貼り付け用シート'!Y200</f>
        <v>0.198</v>
      </c>
      <c r="N203" s="98">
        <f>'測定データ貼り付け用シート'!N200-'測定データ貼り付け用シート'!Y200</f>
        <v>0.18</v>
      </c>
      <c r="O203" s="98">
        <f>'測定データ貼り付け用シート'!O200-'測定データ貼り付け用シート'!X200</f>
        <v>0.46</v>
      </c>
      <c r="P203" s="98">
        <f>'測定データ貼り付け用シート'!P200-(('測定データ貼り付け用シート'!U200-'測定データ貼り付け用シート'!Y200)*0.2+'測定データ貼り付け用シート'!Y200)</f>
        <v>0.3548</v>
      </c>
      <c r="Q203" s="98">
        <f>'測定データ貼り付け用シート'!Q200-(('測定データ貼り付け用シート'!U200-'測定データ貼り付け用シート'!Y200)*0.3+'測定データ貼り付け用シート'!Y200)</f>
        <v>0.39870000000000005</v>
      </c>
      <c r="R203" s="98">
        <f>'測定データ貼り付け用シート'!R200-(('測定データ貼り付け用シート'!U200-'測定データ貼り付け用シート'!Y200)*0.6+'測定データ貼り付け用シート'!Y200)</f>
        <v>0.4894</v>
      </c>
      <c r="S203" s="98">
        <f>'測定データ貼り付け用シート'!S200-('測定データ貼り付け用シート'!U200*1)</f>
        <v>0.5900000000000001</v>
      </c>
    </row>
    <row r="204" spans="1:19" ht="15">
      <c r="A204" s="99">
        <v>5820</v>
      </c>
      <c r="B204" s="98">
        <f>'測定データ貼り付け用シート'!B201-'測定データ貼り付け用シート'!Y201</f>
        <v>0.18</v>
      </c>
      <c r="C204" s="98">
        <f>'測定データ貼り付け用シート'!C201-'測定データ貼り付け用シート'!X201</f>
        <v>0.446</v>
      </c>
      <c r="D204" s="98">
        <f>'測定データ貼り付け用シート'!D201-(('測定データ貼り付け用シート'!W201-'測定データ貼り付け用シート'!Y201)*0.2+'測定データ貼り付け用シート'!Y201)</f>
        <v>0.36660000000000004</v>
      </c>
      <c r="E204" s="98">
        <f>'測定データ貼り付け用シート'!E201-(('測定データ貼り付け用シート'!W201-'測定データ貼り付け用シート'!Y201)*0.3+'測定データ貼り付け用シート'!Y201)</f>
        <v>0.4314</v>
      </c>
      <c r="F204" s="98">
        <f>'測定データ貼り付け用シート'!F201-(('測定データ貼り付け用シート'!W201-'測定データ貼り付け用シート'!Y201)*0.6+'測定データ貼り付け用シート'!Y201)</f>
        <v>0.5668</v>
      </c>
      <c r="G204" s="98">
        <f>'測定データ貼り付け用シート'!G201-('測定データ貼り付け用シート'!W201*1)</f>
        <v>0.6679999999999999</v>
      </c>
      <c r="H204" s="98">
        <f>'測定データ貼り付け用シート'!H201-('測定データ貼り付け用シート'!V201*1)</f>
        <v>0.6269999999999999</v>
      </c>
      <c r="I204" s="98">
        <f>'測定データ貼り付け用シート'!I201-(('測定データ貼り付け用シート'!V201-'測定データ貼り付け用シート'!Y201)*0.6+'測定データ貼り付け用シート'!Y201)</f>
        <v>0.5528000000000001</v>
      </c>
      <c r="J204" s="98">
        <f>'測定データ貼り付け用シート'!J201-(('測定データ貼り付け用シート'!V201-'測定データ貼り付け用シート'!Y201)*0.3+'測定データ貼り付け用シート'!Y201)</f>
        <v>0.45089999999999997</v>
      </c>
      <c r="K204" s="98">
        <f>'測定データ貼り付け用シート'!K201-(('測定データ貼り付け用シート'!V201-'測定データ貼り付け用シート'!Y201)*0.2+'測定データ貼り付け用シート'!Y201)</f>
        <v>0.38760000000000006</v>
      </c>
      <c r="L204" s="98">
        <f>'測定データ貼り付け用シート'!L201-'測定データ貼り付け用シート'!X201</f>
        <v>0.467</v>
      </c>
      <c r="M204" s="98">
        <f>'測定データ貼り付け用シート'!M201-'測定データ貼り付け用シート'!Y201</f>
        <v>0.197</v>
      </c>
      <c r="N204" s="98">
        <f>'測定データ貼り付け用シート'!N201-'測定データ貼り付け用シート'!Y201</f>
        <v>0.18</v>
      </c>
      <c r="O204" s="98">
        <f>'測定データ貼り付け用シート'!O201-'測定データ貼り付け用シート'!X201</f>
        <v>0.46</v>
      </c>
      <c r="P204" s="98">
        <f>'測定データ貼り付け用シート'!P201-(('測定データ貼り付け用シート'!U201-'測定データ貼り付け用シート'!Y201)*0.2+'測定データ貼り付け用シート'!Y201)</f>
        <v>0.35459999999999997</v>
      </c>
      <c r="Q204" s="98">
        <f>'測定データ貼り付け用シート'!Q201-(('測定データ貼り付け用シート'!U201-'測定データ貼り付け用シート'!Y201)*0.3+'測定データ貼り付け用シート'!Y201)</f>
        <v>0.39840000000000003</v>
      </c>
      <c r="R204" s="98">
        <f>'測定データ貼り付け用シート'!R201-(('測定データ貼り付け用シート'!U201-'測定データ貼り付け用シート'!Y201)*0.6+'測定データ貼り付け用シート'!Y201)</f>
        <v>0.48879999999999996</v>
      </c>
      <c r="S204" s="98">
        <f>'測定データ貼り付け用シート'!S201-('測定データ貼り付け用シート'!U201*1)</f>
        <v>0.589</v>
      </c>
    </row>
    <row r="205" spans="1:19" ht="15">
      <c r="A205" s="99">
        <v>5850</v>
      </c>
      <c r="B205" s="98">
        <f>'測定データ貼り付け用シート'!B202-'測定データ貼り付け用シート'!Y202</f>
        <v>0.177</v>
      </c>
      <c r="C205" s="98">
        <f>'測定データ貼り付け用シート'!C202-'測定データ貼り付け用シート'!X202</f>
        <v>0.445</v>
      </c>
      <c r="D205" s="98">
        <f>'測定データ貼り付け用シート'!D202-(('測定データ貼り付け用シート'!W202-'測定データ貼り付け用シート'!Y202)*0.2+'測定データ貼り付け用シート'!Y202)</f>
        <v>0.3678</v>
      </c>
      <c r="E205" s="98">
        <f>'測定データ貼り付け用シート'!E202-(('測定データ貼り付け用シート'!W202-'測定データ貼り付け用シート'!Y202)*0.3+'測定データ貼り付け用シート'!Y202)</f>
        <v>0.42769999999999997</v>
      </c>
      <c r="F205" s="98">
        <f>'測定データ貼り付け用シート'!F202-(('測定データ貼り付け用シート'!W202-'測定データ貼り付け用シート'!Y202)*0.6+'測定データ貼り付け用シート'!Y202)</f>
        <v>0.5644</v>
      </c>
      <c r="G205" s="98">
        <f>'測定データ貼り付け用シート'!G202-('測定データ貼り付け用シート'!W202*1)</f>
        <v>0.6659999999999999</v>
      </c>
      <c r="H205" s="98">
        <f>'測定データ貼り付け用シート'!H202-('測定データ貼り付け用シート'!V202*1)</f>
        <v>0.632</v>
      </c>
      <c r="I205" s="98">
        <f>'測定データ貼り付け用シート'!I202-(('測定データ貼り付け用シート'!V202-'測定データ貼り付け用シート'!Y202)*0.6+'測定データ貼り付け用シート'!Y202)</f>
        <v>0.555</v>
      </c>
      <c r="J205" s="98">
        <f>'測定データ貼り付け用シート'!J202-(('測定データ貼り付け用シート'!V202-'測定データ貼り付け用シート'!Y202)*0.3+'測定データ貼り付け用シート'!Y202)</f>
        <v>0.45</v>
      </c>
      <c r="K205" s="98">
        <f>'測定データ貼り付け用シート'!K202-(('測定データ貼り付け用シート'!V202-'測定データ貼り付け用シート'!Y202)*0.2+'測定データ貼り付け用シート'!Y202)</f>
        <v>0.387</v>
      </c>
      <c r="L205" s="98">
        <f>'測定データ貼り付け用シート'!L202-'測定データ貼り付け用シート'!X202</f>
        <v>0.465</v>
      </c>
      <c r="M205" s="98">
        <f>'測定データ貼り付け用シート'!M202-'測定データ貼り付け用シート'!Y202</f>
        <v>0.194</v>
      </c>
      <c r="N205" s="98">
        <f>'測定データ貼り付け用シート'!N202-'測定データ貼り付け用シート'!Y202</f>
        <v>0.177</v>
      </c>
      <c r="O205" s="98">
        <f>'測定データ貼り付け用シート'!O202-'測定データ貼り付け用シート'!X202</f>
        <v>0.457</v>
      </c>
      <c r="P205" s="98">
        <f>'測定データ貼り付け用シート'!P202-(('測定データ貼り付け用シート'!U202-'測定データ貼り付け用シート'!Y202)*0.2+'測定データ貼り付け用シート'!Y202)</f>
        <v>0.3518</v>
      </c>
      <c r="Q205" s="98">
        <f>'測定データ貼り付け用シート'!Q202-(('測定データ貼り付け用シート'!U202-'測定データ貼り付け用シート'!Y202)*0.3+'測定データ貼り付け用シート'!Y202)</f>
        <v>0.39570000000000005</v>
      </c>
      <c r="R205" s="98">
        <f>'測定データ貼り付け用シート'!R202-(('測定データ貼り付け用シート'!U202-'測定データ貼り付け用シート'!Y202)*0.6+'測定データ貼り付け用シート'!Y202)</f>
        <v>0.4864</v>
      </c>
      <c r="S205" s="98">
        <f>'測定データ貼り付け用シート'!S202-('測定データ貼り付け用シート'!U202*1)</f>
        <v>0.5880000000000001</v>
      </c>
    </row>
    <row r="206" spans="1:19" ht="15">
      <c r="A206" s="99">
        <v>5880</v>
      </c>
      <c r="B206" s="98">
        <f>'測定データ貼り付け用シート'!B203-'測定データ貼り付け用シート'!Y203</f>
        <v>0.176</v>
      </c>
      <c r="C206" s="98">
        <f>'測定データ貼り付け用シート'!C203-'測定データ貼り付け用シート'!X203</f>
        <v>0.444</v>
      </c>
      <c r="D206" s="98">
        <f>'測定データ貼り付け用シート'!D203-(('測定データ貼り付け用シート'!W203-'測定データ貼り付け用シート'!Y203)*0.2+'測定データ貼り付け用シート'!Y203)</f>
        <v>0.3638</v>
      </c>
      <c r="E206" s="98">
        <f>'測定データ貼り付け用シート'!E203-(('測定データ貼り付け用シート'!W203-'測定データ貼り付け用シート'!Y203)*0.3+'測定データ貼り付け用シート'!Y203)</f>
        <v>0.42769999999999997</v>
      </c>
      <c r="F206" s="98">
        <f>'測定データ貼り付け用シート'!F203-(('測定データ貼り付け用シート'!W203-'測定データ貼り付け用シート'!Y203)*0.6+'測定データ貼り付け用シート'!Y203)</f>
        <v>0.5644</v>
      </c>
      <c r="G206" s="98">
        <f>'測定データ貼り付け用シート'!G203-('測定データ貼り付け用シート'!W203*1)</f>
        <v>0.6659999999999999</v>
      </c>
      <c r="H206" s="98">
        <f>'測定データ貼り付け用シート'!H203-('測定データ貼り付け用シート'!V203*1)</f>
        <v>0.6309999999999999</v>
      </c>
      <c r="I206" s="98">
        <f>'測定データ貼り付け用シート'!I203-(('測定データ貼り付け用シート'!V203-'測定データ貼り付け用シート'!Y203)*0.6+'測定データ貼り付け用シート'!Y203)</f>
        <v>0.554</v>
      </c>
      <c r="J206" s="98">
        <f>'測定データ貼り付け用シート'!J203-(('測定データ貼り付け用シート'!V203-'測定データ貼り付け用シート'!Y203)*0.3+'測定データ貼り付け用シート'!Y203)</f>
        <v>0.449</v>
      </c>
      <c r="K206" s="98">
        <f>'測定データ貼り付け用シート'!K203-(('測定データ貼り付け用シート'!V203-'測定データ貼り付け用シート'!Y203)*0.2+'測定データ貼り付け用シート'!Y203)</f>
        <v>0.385</v>
      </c>
      <c r="L206" s="98">
        <f>'測定データ貼り付け用シート'!L203-'測定データ貼り付け用シート'!X203</f>
        <v>0.464</v>
      </c>
      <c r="M206" s="98">
        <f>'測定データ貼り付け用シート'!M203-'測定データ貼り付け用シート'!Y203</f>
        <v>0.192</v>
      </c>
      <c r="N206" s="98">
        <f>'測定データ貼り付け用シート'!N203-'測定データ貼り付け用シート'!Y203</f>
        <v>0.176</v>
      </c>
      <c r="O206" s="98">
        <f>'測定データ貼り付け用シート'!O203-'測定データ貼り付け用シート'!X203</f>
        <v>0.457</v>
      </c>
      <c r="P206" s="98">
        <f>'測定データ貼り付け用シート'!P203-(('測定データ貼り付け用シート'!U203-'測定データ貼り付け用シート'!Y203)*0.2+'測定データ貼り付け用シート'!Y203)</f>
        <v>0.3498</v>
      </c>
      <c r="Q206" s="98">
        <f>'測定データ貼り付け用シート'!Q203-(('測定データ貼り付け用シート'!U203-'測定データ貼り付け用シート'!Y203)*0.3+'測定データ貼り付け用シート'!Y203)</f>
        <v>0.39470000000000005</v>
      </c>
      <c r="R206" s="98">
        <f>'測定データ貼り付け用シート'!R203-(('測定データ貼り付け用シート'!U203-'測定データ貼り付け用シート'!Y203)*0.6+'測定データ貼り付け用シート'!Y203)</f>
        <v>0.4864</v>
      </c>
      <c r="S206" s="98">
        <f>'測定データ貼り付け用シート'!S203-('測定データ貼り付け用シート'!U203*1)</f>
        <v>0.5880000000000001</v>
      </c>
    </row>
    <row r="207" spans="1:19" ht="15">
      <c r="A207" s="99">
        <v>5910</v>
      </c>
      <c r="B207" s="98">
        <f>'測定データ貼り付け用シート'!B204-'測定データ貼り付け用シート'!Y204</f>
        <v>0.173</v>
      </c>
      <c r="C207" s="98">
        <f>'測定データ貼り付け用シート'!C204-'測定データ貼り付け用シート'!X204</f>
        <v>0.443</v>
      </c>
      <c r="D207" s="98">
        <f>'測定データ貼り付け用シート'!D204-(('測定データ貼り付け用シート'!W204-'測定データ貼り付け用シート'!Y204)*0.2+'測定データ貼り付け用シート'!Y204)</f>
        <v>0.366</v>
      </c>
      <c r="E207" s="98">
        <f>'測定データ貼り付け用シート'!E204-(('測定データ貼り付け用シート'!W204-'測定データ貼り付け用シート'!Y204)*0.3+'測定データ貼り付け用シート'!Y204)</f>
        <v>0.426</v>
      </c>
      <c r="F207" s="98">
        <f>'測定データ貼り付け用シート'!F204-(('測定データ貼り付け用シート'!W204-'測定データ貼り付け用シート'!Y204)*0.6+'測定データ貼り付け用シート'!Y204)</f>
        <v>0.565</v>
      </c>
      <c r="G207" s="98">
        <f>'測定データ貼り付け用シート'!G204-('測定データ貼り付け用シート'!W204*1)</f>
        <v>0.6659999999999999</v>
      </c>
      <c r="H207" s="98">
        <f>'測定データ貼り付け用シート'!H204-('測定データ貼り付け用シート'!V204*1)</f>
        <v>0.631</v>
      </c>
      <c r="I207" s="98">
        <f>'測定データ貼り付け用シート'!I204-(('測定データ貼り付け用シート'!V204-'測定データ貼り付け用シート'!Y204)*0.6+'測定データ貼り付け用シート'!Y204)</f>
        <v>0.5522</v>
      </c>
      <c r="J207" s="98">
        <f>'測定データ貼り付け用シート'!J204-(('測定データ貼り付け用シート'!V204-'測定データ貼り付け用シート'!Y204)*0.3+'測定データ貼り付け用シート'!Y204)</f>
        <v>0.4476</v>
      </c>
      <c r="K207" s="98">
        <f>'測定データ貼り付け用シート'!K204-(('測定データ貼り付け用シート'!V204-'測定データ貼り付け用シート'!Y204)*0.2+'測定データ貼り付け用シート'!Y204)</f>
        <v>0.3834</v>
      </c>
      <c r="L207" s="98">
        <f>'測定データ貼り付け用シート'!L204-'測定データ貼り付け用シート'!X204</f>
        <v>0.462</v>
      </c>
      <c r="M207" s="98">
        <f>'測定データ貼り付け用シート'!M204-'測定データ貼り付け用シート'!Y204</f>
        <v>0.19</v>
      </c>
      <c r="N207" s="98">
        <f>'測定データ貼り付け用シート'!N204-'測定データ貼り付け用シート'!Y204</f>
        <v>0.173</v>
      </c>
      <c r="O207" s="98">
        <f>'測定データ貼り付け用シート'!O204-'測定データ貼り付け用シート'!X204</f>
        <v>0.456</v>
      </c>
      <c r="P207" s="98">
        <f>'測定データ貼り付け用シート'!P204-(('測定データ貼り付け用シート'!U204-'測定データ貼り付け用シート'!Y204)*0.2+'測定データ貼り付け用シート'!Y204)</f>
        <v>0.349</v>
      </c>
      <c r="Q207" s="98">
        <f>'測定データ貼り付け用シート'!Q204-(('測定データ貼り付け用シート'!U204-'測定データ貼り付け用シート'!Y204)*0.3+'測定データ貼り付け用シート'!Y204)</f>
        <v>0.393</v>
      </c>
      <c r="R207" s="98">
        <f>'測定データ貼り付け用シート'!R204-(('測定データ貼り付け用シート'!U204-'測定データ貼り付け用シート'!Y204)*0.6+'測定データ貼り付け用シート'!Y204)</f>
        <v>0.485</v>
      </c>
      <c r="S207" s="98">
        <f>'測定データ貼り付け用シート'!S204-('測定データ貼り付け用シート'!U204*1)</f>
        <v>0.587</v>
      </c>
    </row>
    <row r="208" spans="1:19" ht="15">
      <c r="A208" s="99">
        <v>5940</v>
      </c>
      <c r="B208" s="98">
        <f>'測定データ貼り付け用シート'!B205-'測定データ貼り付け用シート'!Y205</f>
        <v>0.173</v>
      </c>
      <c r="C208" s="98">
        <f>'測定データ貼り付け用シート'!C205-'測定データ貼り付け用シート'!X205</f>
        <v>0.441</v>
      </c>
      <c r="D208" s="98">
        <f>'測定データ貼り付け用シート'!D205-(('測定データ貼り付け用シート'!W205-'測定データ貼り付け用シート'!Y205)*0.2+'測定データ貼り付け用シート'!Y205)</f>
        <v>0.3618</v>
      </c>
      <c r="E208" s="98">
        <f>'測定データ貼り付け用シート'!E205-(('測定データ貼り付け用シート'!W205-'測定データ貼り付け用シート'!Y205)*0.3+'測定データ貼り付け用シート'!Y205)</f>
        <v>0.42469999999999997</v>
      </c>
      <c r="F208" s="98">
        <f>'測定データ貼り付け用シート'!F205-(('測定データ貼り付け用シート'!W205-'測定データ貼り付け用シート'!Y205)*0.6+'測定データ貼り付け用シート'!Y205)</f>
        <v>0.5614</v>
      </c>
      <c r="G208" s="98">
        <f>'測定データ貼り付け用シート'!G205-('測定データ貼り付け用シート'!W205*1)</f>
        <v>0.6639999999999999</v>
      </c>
      <c r="H208" s="98">
        <f>'測定データ貼り付け用シート'!H205-('測定データ貼り付け用シート'!V205*1)</f>
        <v>0.631</v>
      </c>
      <c r="I208" s="98">
        <f>'測定データ貼り付け用シート'!I205-(('測定データ貼り付け用シート'!V205-'測定データ貼り付け用シート'!Y205)*0.6+'測定データ貼り付け用シート'!Y205)</f>
        <v>0.5516000000000001</v>
      </c>
      <c r="J208" s="98">
        <f>'測定データ貼り付け用シート'!J205-(('測定データ貼り付け用シート'!V205-'測定データ貼り付け用シート'!Y205)*0.3+'測定データ貼り付け用シート'!Y205)</f>
        <v>0.44630000000000003</v>
      </c>
      <c r="K208" s="98">
        <f>'測定データ貼り付け用シート'!K205-(('測定データ貼り付け用シート'!V205-'測定データ貼り付け用シート'!Y205)*0.2+'測定データ貼り付け用シート'!Y205)</f>
        <v>0.3822</v>
      </c>
      <c r="L208" s="98">
        <f>'測定データ貼り付け用シート'!L205-'測定データ貼り付け用シート'!X205</f>
        <v>0.462</v>
      </c>
      <c r="M208" s="98">
        <f>'測定データ貼り付け用シート'!M205-'測定データ貼り付け用シート'!Y205</f>
        <v>0.189</v>
      </c>
      <c r="N208" s="98">
        <f>'測定データ貼り付け用シート'!N205-'測定データ貼り付け用シート'!Y205</f>
        <v>0.173</v>
      </c>
      <c r="O208" s="98">
        <f>'測定データ貼り付け用シート'!O205-'測定データ貼り付け用シート'!X205</f>
        <v>0.454</v>
      </c>
      <c r="P208" s="98">
        <f>'測定データ貼り付け用シート'!P205-(('測定データ貼り付け用シート'!U205-'測定データ貼り付け用シート'!Y205)*0.2+'測定データ貼り付け用シート'!Y205)</f>
        <v>0.3468</v>
      </c>
      <c r="Q208" s="98">
        <f>'測定データ貼り付け用シート'!Q205-(('測定データ貼り付け用シート'!U205-'測定データ貼り付け用シート'!Y205)*0.3+'測定データ貼り付け用シート'!Y205)</f>
        <v>0.39070000000000005</v>
      </c>
      <c r="R208" s="98">
        <f>'測定データ貼り付け用シート'!R205-(('測定データ貼り付け用シート'!U205-'測定データ貼り付け用シート'!Y205)*0.6+'測定データ貼り付け用シート'!Y205)</f>
        <v>0.4834</v>
      </c>
      <c r="S208" s="98">
        <f>'測定データ貼り付け用シート'!S205-('測定データ貼り付け用シート'!U205*1)</f>
        <v>0.585</v>
      </c>
    </row>
    <row r="209" spans="1:19" ht="15">
      <c r="A209" s="99">
        <v>5970</v>
      </c>
      <c r="B209" s="98">
        <f>'測定データ貼り付け用シート'!B206-'測定データ貼り付け用シート'!Y206</f>
        <v>0.17099999999999999</v>
      </c>
      <c r="C209" s="98">
        <f>'測定データ貼り付け用シート'!C206-'測定データ貼り付け用シート'!X206</f>
        <v>0.44</v>
      </c>
      <c r="D209" s="98">
        <f>'測定データ貼り付け用シート'!D206-(('測定データ貼り付け用シート'!W206-'測定データ貼り付け用シート'!Y206)*0.2+'測定データ貼り付け用シート'!Y206)</f>
        <v>0.3598</v>
      </c>
      <c r="E209" s="98">
        <f>'測定データ貼り付け用シート'!E206-(('測定データ貼り付け用シート'!W206-'測定データ貼り付け用シート'!Y206)*0.3+'測定データ貼り付け用シート'!Y206)</f>
        <v>0.42369999999999997</v>
      </c>
      <c r="F209" s="98">
        <f>'測定データ貼り付け用シート'!F206-(('測定データ貼り付け用シート'!W206-'測定データ貼り付け用シート'!Y206)*0.6+'測定データ貼り付け用シート'!Y206)</f>
        <v>0.5624</v>
      </c>
      <c r="G209" s="98">
        <f>'測定データ貼り付け用シート'!G206-('測定データ貼り付け用シート'!W206*1)</f>
        <v>0.663</v>
      </c>
      <c r="H209" s="98">
        <f>'測定データ貼り付け用シート'!H206-('測定データ貼り付け用シート'!V206*1)</f>
        <v>0.626</v>
      </c>
      <c r="I209" s="98">
        <f>'測定データ貼り付け用シート'!I206-(('測定データ貼り付け用シート'!V206-'測定データ貼り付け用シート'!Y206)*0.6+'測定データ貼り付け用シート'!Y206)</f>
        <v>0.5488000000000001</v>
      </c>
      <c r="J209" s="98">
        <f>'測定データ貼り付け用シート'!J206-(('測定データ貼り付け用シート'!V206-'測定データ貼り付け用シート'!Y206)*0.3+'測定データ貼り付け用シート'!Y206)</f>
        <v>0.4444</v>
      </c>
      <c r="K209" s="98">
        <f>'測定データ貼り付け用シート'!K206-(('測定データ貼り付け用シート'!V206-'測定データ貼り付け用シート'!Y206)*0.2+'測定データ貼り付け用シート'!Y206)</f>
        <v>0.38060000000000005</v>
      </c>
      <c r="L209" s="98">
        <f>'測定データ貼り付け用シート'!L206-'測定データ貼り付け用シート'!X206</f>
        <v>0.46</v>
      </c>
      <c r="M209" s="98">
        <f>'測定データ貼り付け用シート'!M206-'測定データ貼り付け用シート'!Y206</f>
        <v>0.188</v>
      </c>
      <c r="N209" s="98">
        <f>'測定データ貼り付け用シート'!N206-'測定データ貼り付け用シート'!Y206</f>
        <v>0.17099999999999999</v>
      </c>
      <c r="O209" s="98">
        <f>'測定データ貼り付け用シート'!O206-'測定データ貼り付け用シート'!X206</f>
        <v>0.453</v>
      </c>
      <c r="P209" s="98">
        <f>'測定データ貼り付け用シート'!P206-(('測定データ貼り付け用シート'!U206-'測定データ貼り付け用シート'!Y206)*0.2+'測定データ貼り付け用シート'!Y206)</f>
        <v>0.3458</v>
      </c>
      <c r="Q209" s="98">
        <f>'測定データ貼り付け用シート'!Q206-(('測定データ貼り付け用シート'!U206-'測定データ貼り付け用シート'!Y206)*0.3+'測定データ貼り付け用シート'!Y206)</f>
        <v>0.38970000000000005</v>
      </c>
      <c r="R209" s="98">
        <f>'測定データ貼り付け用シート'!R206-(('測定データ貼り付け用シート'!U206-'測定データ貼り付け用シート'!Y206)*0.6+'測定データ貼り付け用シート'!Y206)</f>
        <v>0.4824</v>
      </c>
      <c r="S209" s="98">
        <f>'測定データ貼り付け用シート'!S206-('測定データ貼り付け用シート'!U206*1)</f>
        <v>0.5840000000000001</v>
      </c>
    </row>
    <row r="210" spans="1:19" ht="15">
      <c r="A210" s="99">
        <v>6000</v>
      </c>
      <c r="B210" s="98">
        <f>'測定データ貼り付け用シート'!B207-'測定データ貼り付け用シート'!Y207</f>
        <v>0.16999999999999998</v>
      </c>
      <c r="C210" s="98">
        <f>'測定データ貼り付け用シート'!C207-'測定データ貼り付け用シート'!X207</f>
        <v>0.44</v>
      </c>
      <c r="D210" s="98">
        <f>'測定データ貼り付け用シート'!D207-(('測定データ貼り付け用シート'!W207-'測定データ貼り付け用シート'!Y207)*0.2+'測定データ貼り付け用シート'!Y207)</f>
        <v>0.35760000000000003</v>
      </c>
      <c r="E210" s="98">
        <f>'測定データ貼り付け用シート'!E207-(('測定データ貼り付け用シート'!W207-'測定データ貼り付け用シート'!Y207)*0.3+'測定データ貼り付け用シート'!Y207)</f>
        <v>0.4234</v>
      </c>
      <c r="F210" s="98">
        <f>'測定データ貼り付け用シート'!F207-(('測定データ貼り付け用シート'!W207-'測定データ貼り付け用シート'!Y207)*0.6+'測定データ貼り付け用シート'!Y207)</f>
        <v>0.5618000000000001</v>
      </c>
      <c r="G210" s="98">
        <f>'測定データ貼り付け用シート'!G207-('測定データ貼り付け用シート'!W207*1)</f>
        <v>0.6620000000000001</v>
      </c>
      <c r="H210" s="98">
        <f>'測定データ貼り付け用シート'!H207-('測定データ貼り付け用シート'!V207*1)</f>
        <v>0.629</v>
      </c>
      <c r="I210" s="98">
        <f>'測定データ貼り付け用シート'!I207-(('測定データ貼り付け用シート'!V207-'測定データ貼り付け用シート'!Y207)*0.6+'測定データ貼り付け用シート'!Y207)</f>
        <v>0.5476000000000001</v>
      </c>
      <c r="J210" s="98">
        <f>'測定データ貼り付け用シート'!J207-(('測定データ貼り付け用シート'!V207-'測定データ貼り付け用シート'!Y207)*0.3+'測定データ貼り付け用シート'!Y207)</f>
        <v>0.44430000000000003</v>
      </c>
      <c r="K210" s="98">
        <f>'測定データ貼り付け用シート'!K207-(('測定データ貼り付け用シート'!V207-'測定データ貼り付け用シート'!Y207)*0.2+'測定データ貼り付け用シート'!Y207)</f>
        <v>0.3792</v>
      </c>
      <c r="L210" s="98">
        <f>'測定データ貼り付け用シート'!L207-'測定データ貼り付け用シート'!X207</f>
        <v>0.459</v>
      </c>
      <c r="M210" s="98">
        <f>'測定データ貼り付け用シート'!M207-'測定データ貼り付け用シート'!Y207</f>
        <v>0.187</v>
      </c>
      <c r="N210" s="98">
        <f>'測定データ貼り付け用シート'!N207-'測定データ貼り付け用シート'!Y207</f>
        <v>0.16999999999999998</v>
      </c>
      <c r="O210" s="98">
        <f>'測定データ貼り付け用シート'!O207-'測定データ貼り付け用シート'!X207</f>
        <v>0.452</v>
      </c>
      <c r="P210" s="98">
        <f>'測定データ貼り付け用シート'!P207-(('測定データ貼り付け用シート'!U207-'測定データ貼り付け用シート'!Y207)*0.2+'測定データ貼り付け用シート'!Y207)</f>
        <v>0.3448</v>
      </c>
      <c r="Q210" s="98">
        <f>'測定データ貼り付け用シート'!Q207-(('測定データ貼り付け用シート'!U207-'測定データ貼り付け用シート'!Y207)*0.3+'測定データ貼り付け用シート'!Y207)</f>
        <v>0.38870000000000005</v>
      </c>
      <c r="R210" s="98">
        <f>'測定データ貼り付け用シート'!R207-(('測定データ貼り付け用シート'!U207-'測定データ貼り付け用シート'!Y207)*0.6+'測定データ貼り付け用シート'!Y207)</f>
        <v>0.4814</v>
      </c>
      <c r="S210" s="98">
        <f>'測定データ貼り付け用シート'!S207-('測定データ貼り付け用シート'!U207*1)</f>
        <v>0.5840000000000001</v>
      </c>
    </row>
    <row r="211" spans="1:19" ht="15">
      <c r="A211" s="99">
        <v>6030</v>
      </c>
      <c r="B211" s="98">
        <f>'測定データ貼り付け用シート'!B208-'測定データ貼り付け用シート'!Y208</f>
        <v>0.16799999999999998</v>
      </c>
      <c r="C211" s="98">
        <f>'測定データ貼り付け用シート'!C208-'測定データ貼り付け用シート'!X208</f>
        <v>0.437</v>
      </c>
      <c r="D211" s="98">
        <f>'測定データ貼り付け用シート'!D208-(('測定データ貼り付け用シート'!W208-'測定データ貼り付け用シート'!Y208)*0.2+'測定データ貼り付け用シート'!Y208)</f>
        <v>0.3578</v>
      </c>
      <c r="E211" s="98">
        <f>'測定データ貼り付け用シート'!E208-(('測定データ貼り付け用シート'!W208-'測定データ貼り付け用シート'!Y208)*0.3+'測定データ貼り付け用シート'!Y208)</f>
        <v>0.42069999999999996</v>
      </c>
      <c r="F211" s="98">
        <f>'測定データ貼り付け用シート'!F208-(('測定データ貼り付け用シート'!W208-'測定データ貼り付け用シート'!Y208)*0.6+'測定データ貼り付け用シート'!Y208)</f>
        <v>0.5594</v>
      </c>
      <c r="G211" s="98">
        <f>'測定データ貼り付け用シート'!G208-('測定データ貼り付け用シート'!W208*1)</f>
        <v>0.6599999999999999</v>
      </c>
      <c r="H211" s="98">
        <f>'測定データ貼り付け用シート'!H208-('測定データ貼り付け用シート'!V208*1)</f>
        <v>0.6279999999999999</v>
      </c>
      <c r="I211" s="98">
        <f>'測定データ貼り付け用シート'!I208-(('測定データ貼り付け用シート'!V208-'測定データ貼り付け用シート'!Y208)*0.6+'測定データ貼り付け用シート'!Y208)</f>
        <v>0.5486000000000001</v>
      </c>
      <c r="J211" s="98">
        <f>'測定データ貼り付け用シート'!J208-(('測定データ貼り付け用シート'!V208-'測定データ貼り付け用シート'!Y208)*0.3+'測定データ貼り付け用シート'!Y208)</f>
        <v>0.4423</v>
      </c>
      <c r="K211" s="98">
        <f>'測定データ貼り付け用シート'!K208-(('測定データ貼り付け用シート'!V208-'測定データ貼り付け用シート'!Y208)*0.2+'測定データ貼り付け用シート'!Y208)</f>
        <v>0.3772</v>
      </c>
      <c r="L211" s="98">
        <f>'測定データ貼り付け用シート'!L208-'測定データ貼り付け用シート'!X208</f>
        <v>0.458</v>
      </c>
      <c r="M211" s="98">
        <f>'測定データ貼り付け用シート'!M208-'測定データ貼り付け用シート'!Y208</f>
        <v>0.185</v>
      </c>
      <c r="N211" s="98">
        <f>'測定データ貼り付け用シート'!N208-'測定データ貼り付け用シート'!Y208</f>
        <v>0.16799999999999998</v>
      </c>
      <c r="O211" s="98">
        <f>'測定データ貼り付け用シート'!O208-'測定データ貼り付け用シート'!X208</f>
        <v>0.45</v>
      </c>
      <c r="P211" s="98">
        <f>'測定データ貼り付け用シート'!P208-(('測定データ貼り付け用シート'!U208-'測定データ貼り付け用シート'!Y208)*0.2+'測定データ貼り付け用シート'!Y208)</f>
        <v>0.3428</v>
      </c>
      <c r="Q211" s="98">
        <f>'測定データ貼り付け用シート'!Q208-(('測定データ貼り付け用シート'!U208-'測定データ貼り付け用シート'!Y208)*0.3+'測定データ貼り付け用シート'!Y208)</f>
        <v>0.38670000000000004</v>
      </c>
      <c r="R211" s="98">
        <f>'測定データ貼り付け用シート'!R208-(('測定データ貼り付け用シート'!U208-'測定データ貼り付け用シート'!Y208)*0.6+'測定データ貼り付け用シート'!Y208)</f>
        <v>0.4804</v>
      </c>
      <c r="S211" s="98">
        <f>'測定データ貼り付け用シート'!S208-('測定データ貼り付け用シート'!U208*1)</f>
        <v>0.583</v>
      </c>
    </row>
    <row r="212" spans="1:19" ht="15">
      <c r="A212" s="99">
        <v>6060</v>
      </c>
      <c r="B212" s="98">
        <f>'測定データ貼り付け用シート'!B209-'測定データ貼り付け用シート'!Y209</f>
        <v>0.16699999999999998</v>
      </c>
      <c r="C212" s="98">
        <f>'測定データ貼り付け用シート'!C209-'測定データ貼り付け用シート'!X209</f>
        <v>0.437</v>
      </c>
      <c r="D212" s="98">
        <f>'測定データ貼り付け用シート'!D209-(('測定データ貼り付け用シート'!W209-'測定データ貼り付け用シート'!Y209)*0.2+'測定データ貼り付け用シート'!Y209)</f>
        <v>0.3538</v>
      </c>
      <c r="E212" s="98">
        <f>'測定データ貼り付け用シート'!E209-(('測定データ貼り付け用シート'!W209-'測定データ貼り付け用シート'!Y209)*0.3+'測定データ貼り付け用シート'!Y209)</f>
        <v>0.41969999999999996</v>
      </c>
      <c r="F212" s="98">
        <f>'測定データ貼り付け用シート'!F209-(('測定データ貼り付け用シート'!W209-'測定データ貼り付け用シート'!Y209)*0.6+'測定データ貼り付け用シート'!Y209)</f>
        <v>0.5584</v>
      </c>
      <c r="G212" s="98">
        <f>'測定データ貼り付け用シート'!G209-('測定データ貼り付け用シート'!W209*1)</f>
        <v>0.661</v>
      </c>
      <c r="H212" s="98">
        <f>'測定データ貼り付け用シート'!H209-('測定データ貼り付け用シート'!V209*1)</f>
        <v>0.627</v>
      </c>
      <c r="I212" s="98">
        <f>'測定データ貼り付け用シート'!I209-(('測定データ貼り付け用シート'!V209-'測定データ貼り付け用シート'!Y209)*0.6+'測定データ貼り付け用シート'!Y209)</f>
        <v>0.5476000000000001</v>
      </c>
      <c r="J212" s="98">
        <f>'測定データ貼り付け用シート'!J209-(('測定データ貼り付け用シート'!V209-'測定データ貼り付け用シート'!Y209)*0.3+'測定データ貼り付け用シート'!Y209)</f>
        <v>0.4413</v>
      </c>
      <c r="K212" s="98">
        <f>'測定データ貼り付け用シート'!K209-(('測定データ貼り付け用シート'!V209-'測定データ貼り付け用シート'!Y209)*0.2+'測定データ貼り付け用シート'!Y209)</f>
        <v>0.3772</v>
      </c>
      <c r="L212" s="98">
        <f>'測定データ貼り付け用シート'!L209-'測定データ貼り付け用シート'!X209</f>
        <v>0.456</v>
      </c>
      <c r="M212" s="98">
        <f>'測定データ貼り付け用シート'!M209-'測定データ貼り付け用シート'!Y209</f>
        <v>0.183</v>
      </c>
      <c r="N212" s="98">
        <f>'測定データ貼り付け用シート'!N209-'測定データ貼り付け用シート'!Y209</f>
        <v>0.16599999999999998</v>
      </c>
      <c r="O212" s="98">
        <f>'測定データ貼り付け用シート'!O209-'測定データ貼り付け用シート'!X209</f>
        <v>0.449</v>
      </c>
      <c r="P212" s="98">
        <f>'測定データ貼り付け用シート'!P209-(('測定データ貼り付け用シート'!U209-'測定データ貼り付け用シート'!Y209)*0.2+'測定データ貼り付け用シート'!Y209)</f>
        <v>0.3418</v>
      </c>
      <c r="Q212" s="98">
        <f>'測定データ貼り付け用シート'!Q209-(('測定データ貼り付け用シート'!U209-'測定データ貼り付け用シート'!Y209)*0.3+'測定データ貼り付け用シート'!Y209)</f>
        <v>0.38570000000000004</v>
      </c>
      <c r="R212" s="98">
        <f>'測定データ貼り付け用シート'!R209-(('測定データ貼り付け用シート'!U209-'測定データ貼り付け用シート'!Y209)*0.6+'測定データ貼り付け用シート'!Y209)</f>
        <v>0.4794</v>
      </c>
      <c r="S212" s="98">
        <f>'測定データ貼り付け用シート'!S209-('測定データ貼り付け用シート'!U209*1)</f>
        <v>0.583</v>
      </c>
    </row>
    <row r="213" spans="1:19" ht="15">
      <c r="A213" s="99">
        <v>6090</v>
      </c>
      <c r="B213" s="98">
        <f>'測定データ貼り付け用シート'!B210-'測定データ貼り付け用シート'!Y210</f>
        <v>0.16499999999999998</v>
      </c>
      <c r="C213" s="98">
        <f>'測定データ貼り付け用シート'!C210-'測定データ貼り付け用シート'!X210</f>
        <v>0.436</v>
      </c>
      <c r="D213" s="98">
        <f>'測定データ貼り付け用シート'!D210-(('測定データ貼り付け用シート'!W210-'測定データ貼り付け用シート'!Y210)*0.2+'測定データ貼り付け用シート'!Y210)</f>
        <v>0.3558</v>
      </c>
      <c r="E213" s="98">
        <f>'測定データ貼り付け用シート'!E210-(('測定データ貼り付け用シート'!W210-'測定データ貼り付け用シート'!Y210)*0.3+'測定データ貼り付け用シート'!Y210)</f>
        <v>0.41969999999999996</v>
      </c>
      <c r="F213" s="98">
        <f>'測定データ貼り付け用シート'!F210-(('測定データ貼り付け用シート'!W210-'測定データ貼り付け用シート'!Y210)*0.6+'測定データ貼り付け用シート'!Y210)</f>
        <v>0.5584</v>
      </c>
      <c r="G213" s="98">
        <f>'測定データ貼り付け用シート'!G210-('測定データ貼り付け用シート'!W210*1)</f>
        <v>0.661</v>
      </c>
      <c r="H213" s="98">
        <f>'測定データ貼り付け用シート'!H210-('測定データ貼り付け用シート'!V210*1)</f>
        <v>0.6259999999999999</v>
      </c>
      <c r="I213" s="98">
        <f>'測定データ貼り付け用シート'!I210-(('測定データ貼り付け用シート'!V210-'測定データ貼り付け用シート'!Y210)*0.6+'測定データ貼り付け用シート'!Y210)</f>
        <v>0.5446000000000001</v>
      </c>
      <c r="J213" s="98">
        <f>'測定データ貼り付け用シート'!J210-(('測定データ貼り付け用シート'!V210-'測定データ貼り付け用シート'!Y210)*0.3+'測定データ貼り付け用シート'!Y210)</f>
        <v>0.4403</v>
      </c>
      <c r="K213" s="98">
        <f>'測定データ貼り付け用シート'!K210-(('測定データ貼り付け用シート'!V210-'測定データ貼り付け用シート'!Y210)*0.2+'測定データ貼り付け用シート'!Y210)</f>
        <v>0.3752</v>
      </c>
      <c r="L213" s="98">
        <f>'測定データ貼り付け用シート'!L210-'測定データ貼り付け用シート'!X210</f>
        <v>0.454</v>
      </c>
      <c r="M213" s="98">
        <f>'測定データ貼り付け用シート'!M210-'測定データ貼り付け用シート'!Y210</f>
        <v>0.182</v>
      </c>
      <c r="N213" s="98">
        <f>'測定データ貼り付け用シート'!N210-'測定データ貼り付け用シート'!Y210</f>
        <v>0.16499999999999998</v>
      </c>
      <c r="O213" s="98">
        <f>'測定データ貼り付け用シート'!O210-'測定データ貼り付け用シート'!X210</f>
        <v>0.447</v>
      </c>
      <c r="P213" s="98">
        <f>'測定データ貼り付け用シート'!P210-(('測定データ貼り付け用シート'!U210-'測定データ貼り付け用シート'!Y210)*0.2+'測定データ貼り付け用シート'!Y210)</f>
        <v>0.3388</v>
      </c>
      <c r="Q213" s="98">
        <f>'測定データ貼り付け用シート'!Q210-(('測定データ貼り付け用シート'!U210-'測定データ貼り付け用シート'!Y210)*0.3+'測定データ貼り付け用シート'!Y210)</f>
        <v>0.38370000000000004</v>
      </c>
      <c r="R213" s="98">
        <f>'測定データ貼り付け用シート'!R210-(('測定データ貼り付け用シート'!U210-'測定データ貼り付け用シート'!Y210)*0.6+'測定データ貼り付け用シート'!Y210)</f>
        <v>0.4784</v>
      </c>
      <c r="S213" s="98">
        <f>'測定データ貼り付け用シート'!S210-('測定データ貼り付け用シート'!U210*1)</f>
        <v>0.581</v>
      </c>
    </row>
    <row r="214" spans="1:19" ht="15">
      <c r="A214" s="99">
        <v>6120</v>
      </c>
      <c r="B214" s="98">
        <f>'測定データ貼り付け用シート'!B211-'測定データ貼り付け用シート'!Y211</f>
        <v>0.16399999999999998</v>
      </c>
      <c r="C214" s="98">
        <f>'測定データ貼り付け用シート'!C211-'測定データ貼り付け用シート'!X211</f>
        <v>0.434</v>
      </c>
      <c r="D214" s="98">
        <f>'測定データ貼り付け用シート'!D211-(('測定データ貼り付け用シート'!W211-'測定データ貼り付け用シート'!Y211)*0.2+'測定データ貼り付け用シート'!Y211)</f>
        <v>0.3508</v>
      </c>
      <c r="E214" s="98">
        <f>'測定データ貼り付け用シート'!E211-(('測定データ貼り付け用シート'!W211-'測定データ貼り付け用シート'!Y211)*0.3+'測定データ貼り付け用シート'!Y211)</f>
        <v>0.41669999999999996</v>
      </c>
      <c r="F214" s="98">
        <f>'測定データ貼り付け用シート'!F211-(('測定データ貼り付け用シート'!W211-'測定データ貼り付け用シート'!Y211)*0.6+'測定データ貼り付け用シート'!Y211)</f>
        <v>0.5554</v>
      </c>
      <c r="G214" s="98">
        <f>'測定データ貼り付け用シート'!G211-('測定データ貼り付け用シート'!W211*1)</f>
        <v>0.659</v>
      </c>
      <c r="H214" s="98">
        <f>'測定データ貼り付け用シート'!H211-('測定データ貼り付け用シート'!V211*1)</f>
        <v>0.625</v>
      </c>
      <c r="I214" s="98">
        <f>'測定データ貼り付け用シート'!I211-(('測定データ貼り付け用シート'!V211-'測定データ貼り付け用シート'!Y211)*0.6+'測定データ貼り付け用シート'!Y211)</f>
        <v>0.5456000000000001</v>
      </c>
      <c r="J214" s="98">
        <f>'測定データ貼り付け用シート'!J211-(('測定データ貼り付け用シート'!V211-'測定データ貼り付け用シート'!Y211)*0.3+'測定データ貼り付け用シート'!Y211)</f>
        <v>0.4383</v>
      </c>
      <c r="K214" s="98">
        <f>'測定データ貼り付け用シート'!K211-(('測定データ貼り付け用シート'!V211-'測定データ貼り付け用シート'!Y211)*0.2+'測定データ貼り付け用シート'!Y211)</f>
        <v>0.3742</v>
      </c>
      <c r="L214" s="98">
        <f>'測定データ貼り付け用シート'!L211-'測定データ貼り付け用シート'!X211</f>
        <v>0.454</v>
      </c>
      <c r="M214" s="98">
        <f>'測定データ貼り付け用シート'!M211-'測定データ貼り付け用シート'!Y211</f>
        <v>0.18</v>
      </c>
      <c r="N214" s="98">
        <f>'測定データ貼り付け用シート'!N211-'測定データ貼り付け用シート'!Y211</f>
        <v>0.16399999999999998</v>
      </c>
      <c r="O214" s="98">
        <f>'測定データ貼り付け用シート'!O211-'測定データ貼り付け用シート'!X211</f>
        <v>0.446</v>
      </c>
      <c r="P214" s="98">
        <f>'測定データ貼り付け用シート'!P211-(('測定データ貼り付け用シート'!U211-'測定データ貼り付け用シート'!Y211)*0.2+'測定データ貼り付け用シート'!Y211)</f>
        <v>0.3378</v>
      </c>
      <c r="Q214" s="98">
        <f>'測定データ貼り付け用シート'!Q211-(('測定データ貼り付け用シート'!U211-'測定データ貼り付け用シート'!Y211)*0.3+'測定データ貼り付け用シート'!Y211)</f>
        <v>0.38270000000000004</v>
      </c>
      <c r="R214" s="98">
        <f>'測定データ貼り付け用シート'!R211-(('測定データ貼り付け用シート'!U211-'測定データ貼り付け用シート'!Y211)*0.6+'測定データ貼り付け用シート'!Y211)</f>
        <v>0.4774</v>
      </c>
      <c r="S214" s="98">
        <f>'測定データ貼り付け用シート'!S211-('測定データ貼り付け用シート'!U211*1)</f>
        <v>0.5800000000000001</v>
      </c>
    </row>
    <row r="215" spans="1:19" ht="15">
      <c r="A215" s="99">
        <v>6150</v>
      </c>
      <c r="B215" s="98">
        <f>'測定データ貼り付け用シート'!B212-'測定データ貼り付け用シート'!Y212</f>
        <v>0.16199999999999998</v>
      </c>
      <c r="C215" s="98">
        <f>'測定データ貼り付け用シート'!C212-'測定データ貼り付け用シート'!X212</f>
        <v>0.432</v>
      </c>
      <c r="D215" s="98">
        <f>'測定データ貼り付け用シート'!D212-(('測定データ貼り付け用シート'!W212-'測定データ貼り付け用シート'!Y212)*0.2+'測定データ貼り付け用シート'!Y212)</f>
        <v>0.3528</v>
      </c>
      <c r="E215" s="98">
        <f>'測定データ貼り付け用シート'!E212-(('測定データ貼り付け用シート'!W212-'測定データ貼り付け用シート'!Y212)*0.3+'測定データ貼り付け用シート'!Y212)</f>
        <v>0.41669999999999996</v>
      </c>
      <c r="F215" s="98">
        <f>'測定データ貼り付け用シート'!F212-(('測定データ貼り付け用シート'!W212-'測定データ貼り付け用シート'!Y212)*0.6+'測定データ貼り付け用シート'!Y212)</f>
        <v>0.5564</v>
      </c>
      <c r="G215" s="98">
        <f>'測定データ貼り付け用シート'!G212-('測定データ貼り付け用シート'!W212*1)</f>
        <v>0.6579999999999999</v>
      </c>
      <c r="H215" s="98">
        <f>'測定データ貼り付け用シート'!H212-('測定データ貼り付け用シート'!V212*1)</f>
        <v>0.624</v>
      </c>
      <c r="I215" s="98">
        <f>'測定データ貼り付け用シート'!I212-(('測定データ貼り付け用シート'!V212-'測定データ貼り付け用シート'!Y212)*0.6+'測定データ貼り付け用シート'!Y212)</f>
        <v>0.5436000000000001</v>
      </c>
      <c r="J215" s="98">
        <f>'測定データ貼り付け用シート'!J212-(('測定データ貼り付け用シート'!V212-'測定データ貼り付け用シート'!Y212)*0.3+'測定データ貼り付け用シート'!Y212)</f>
        <v>0.4373</v>
      </c>
      <c r="K215" s="98">
        <f>'測定データ貼り付け用シート'!K212-(('測定データ貼り付け用シート'!V212-'測定データ貼り付け用シート'!Y212)*0.2+'測定データ貼り付け用シート'!Y212)</f>
        <v>0.3732</v>
      </c>
      <c r="L215" s="98">
        <f>'測定データ貼り付け用シート'!L212-'測定データ貼り付け用シート'!X212</f>
        <v>0.451</v>
      </c>
      <c r="M215" s="98">
        <f>'測定データ貼り付け用シート'!M212-'測定データ貼り付け用シート'!Y212</f>
        <v>0.179</v>
      </c>
      <c r="N215" s="98">
        <f>'測定データ貼り付け用シート'!N212-'測定データ貼り付け用シート'!Y212</f>
        <v>0.16199999999999998</v>
      </c>
      <c r="O215" s="98">
        <f>'測定データ貼り付け用シート'!O212-'測定データ貼り付け用シート'!X212</f>
        <v>0.445</v>
      </c>
      <c r="P215" s="98">
        <f>'測定データ貼り付け用シート'!P212-(('測定データ貼り付け用シート'!U212-'測定データ貼り付け用シート'!Y212)*0.2+'測定データ貼り付け用シート'!Y212)</f>
        <v>0.3368</v>
      </c>
      <c r="Q215" s="98">
        <f>'測定データ貼り付け用シート'!Q212-(('測定データ貼り付け用シート'!U212-'測定データ貼り付け用シート'!Y212)*0.3+'測定データ貼り付け用シート'!Y212)</f>
        <v>0.38170000000000004</v>
      </c>
      <c r="R215" s="98">
        <f>'測定データ貼り付け用シート'!R212-(('測定データ貼り付け用シート'!U212-'測定データ貼り付け用シート'!Y212)*0.6+'測定データ貼り付け用シート'!Y212)</f>
        <v>0.4764</v>
      </c>
      <c r="S215" s="98">
        <f>'測定データ貼り付け用シート'!S212-('測定データ貼り付け用シート'!U212*1)</f>
        <v>0.5800000000000001</v>
      </c>
    </row>
    <row r="216" spans="1:19" ht="15">
      <c r="A216" s="99">
        <v>6180</v>
      </c>
      <c r="B216" s="98">
        <f>'測定データ貼り付け用シート'!B213-'測定データ貼り付け用シート'!Y213</f>
        <v>0.16099999999999998</v>
      </c>
      <c r="C216" s="98">
        <f>'測定データ貼り付け用シート'!C213-'測定データ貼り付け用シート'!X213</f>
        <v>0.431</v>
      </c>
      <c r="D216" s="98">
        <f>'測定データ貼り付け用シート'!D213-(('測定データ貼り付け用シート'!W213-'測定データ貼り付け用シート'!Y213)*0.2+'測定データ貼り付け用シート'!Y213)</f>
        <v>0.348</v>
      </c>
      <c r="E216" s="98">
        <f>'測定データ貼り付け用シート'!E213-(('測定データ貼り付け用シート'!W213-'測定データ貼り付け用シート'!Y213)*0.3+'測定データ貼り付け用シート'!Y213)</f>
        <v>0.414</v>
      </c>
      <c r="F216" s="98">
        <f>'測定データ貼り付け用シート'!F213-(('測定データ貼り付け用シート'!W213-'測定データ貼り付け用シート'!Y213)*0.6+'測定データ貼り付け用シート'!Y213)</f>
        <v>0.5529999999999999</v>
      </c>
      <c r="G216" s="98">
        <f>'測定データ貼り付け用シート'!G213-('測定データ貼り付け用シート'!W213*1)</f>
        <v>0.657</v>
      </c>
      <c r="H216" s="98">
        <f>'測定データ貼り付け用シート'!H213-('測定データ貼り付け用シート'!V213*1)</f>
        <v>0.624</v>
      </c>
      <c r="I216" s="98">
        <f>'測定データ貼り付け用シート'!I213-(('測定データ貼り付け用シート'!V213-'測定データ貼り付け用シート'!Y213)*0.6+'測定データ貼り付け用シート'!Y213)</f>
        <v>0.5426000000000001</v>
      </c>
      <c r="J216" s="98">
        <f>'測定データ貼り付け用シート'!J213-(('測定データ貼り付け用シート'!V213-'測定データ貼り付け用シート'!Y213)*0.3+'測定データ貼り付け用シート'!Y213)</f>
        <v>0.4353</v>
      </c>
      <c r="K216" s="98">
        <f>'測定データ貼り付け用シート'!K213-(('測定データ貼り付け用シート'!V213-'測定データ貼り付け用シート'!Y213)*0.2+'測定データ貼り付け用シート'!Y213)</f>
        <v>0.3722</v>
      </c>
      <c r="L216" s="98">
        <f>'測定データ貼り付け用シート'!L213-'測定データ貼り付け用シート'!X213</f>
        <v>0.451</v>
      </c>
      <c r="M216" s="98">
        <f>'測定データ貼り付け用シート'!M213-'測定データ貼り付け用シート'!Y213</f>
        <v>0.177</v>
      </c>
      <c r="N216" s="98">
        <f>'測定データ貼り付け用シート'!N213-'測定データ貼り付け用シート'!Y213</f>
        <v>0.16099999999999998</v>
      </c>
      <c r="O216" s="98">
        <f>'測定データ貼り付け用シート'!O213-'測定データ貼り付け用シート'!X213</f>
        <v>0.444</v>
      </c>
      <c r="P216" s="98">
        <f>'測定データ貼り付け用シート'!P213-(('測定データ貼り付け用シート'!U213-'測定データ貼り付け用シート'!Y213)*0.2+'測定データ貼り付け用シート'!Y213)</f>
        <v>0.3348</v>
      </c>
      <c r="Q216" s="98">
        <f>'測定データ貼り付け用シート'!Q213-(('測定データ貼り付け用シート'!U213-'測定データ貼り付け用シート'!Y213)*0.3+'測定データ貼り付け用シート'!Y213)</f>
        <v>0.37970000000000004</v>
      </c>
      <c r="R216" s="98">
        <f>'測定データ貼り付け用シート'!R213-(('測定データ貼り付け用シート'!U213-'測定データ貼り付け用シート'!Y213)*0.6+'測定データ貼り付け用シート'!Y213)</f>
        <v>0.4754</v>
      </c>
      <c r="S216" s="98">
        <f>'測定データ貼り付け用シート'!S213-('測定データ貼り付け用シート'!U213*1)</f>
        <v>0.5780000000000001</v>
      </c>
    </row>
    <row r="217" spans="1:19" ht="15">
      <c r="A217" s="99">
        <v>6210</v>
      </c>
      <c r="B217" s="98">
        <f>'測定データ貼り付け用シート'!B214-'測定データ貼り付け用シート'!Y214</f>
        <v>0.15999999999999998</v>
      </c>
      <c r="C217" s="98">
        <f>'測定データ貼り付け用シート'!C214-'測定データ貼り付け用シート'!X214</f>
        <v>0.43</v>
      </c>
      <c r="D217" s="98">
        <f>'測定データ貼り付け用シート'!D214-(('測定データ貼り付け用シート'!W214-'測定データ貼り付け用シート'!Y214)*0.2+'測定データ貼り付け用シート'!Y214)</f>
        <v>0.3508</v>
      </c>
      <c r="E217" s="98">
        <f>'測定データ貼り付け用シート'!E214-(('測定データ貼り付け用シート'!W214-'測定データ貼り付け用シート'!Y214)*0.3+'測定データ貼り付け用シート'!Y214)</f>
        <v>0.41269999999999996</v>
      </c>
      <c r="F217" s="98">
        <f>'測定データ貼り付け用シート'!F214-(('測定データ貼り付け用シート'!W214-'測定データ貼り付け用シート'!Y214)*0.6+'測定データ貼り付け用シート'!Y214)</f>
        <v>0.5534</v>
      </c>
      <c r="G217" s="98">
        <f>'測定データ貼り付け用シート'!G214-('測定データ貼り付け用シート'!W214*1)</f>
        <v>0.6579999999999999</v>
      </c>
      <c r="H217" s="98">
        <f>'測定データ貼り付け用シート'!H214-('測定データ貼り付け用シート'!V214*1)</f>
        <v>0.623</v>
      </c>
      <c r="I217" s="98">
        <f>'測定データ貼り付け用シート'!I214-(('測定データ貼り付け用シート'!V214-'測定データ貼り付け用シート'!Y214)*0.6+'測定データ貼り付け用シート'!Y214)</f>
        <v>0.5416000000000001</v>
      </c>
      <c r="J217" s="98">
        <f>'測定データ貼り付け用シート'!J214-(('測定データ貼り付け用シート'!V214-'測定データ貼り付け用シート'!Y214)*0.3+'測定データ貼り付け用シート'!Y214)</f>
        <v>0.4343</v>
      </c>
      <c r="K217" s="98">
        <f>'測定データ貼り付け用シート'!K214-(('測定データ貼り付け用シート'!V214-'測定データ貼り付け用シート'!Y214)*0.2+'測定データ貼り付け用シート'!Y214)</f>
        <v>0.3702</v>
      </c>
      <c r="L217" s="98">
        <f>'測定データ貼り付け用シート'!L214-'測定データ貼り付け用シート'!X214</f>
        <v>0.45</v>
      </c>
      <c r="M217" s="98">
        <f>'測定データ貼り付け用シート'!M214-'測定データ貼り付け用シート'!Y214</f>
        <v>0.175</v>
      </c>
      <c r="N217" s="98">
        <f>'測定データ貼り付け用シート'!N214-'測定データ貼り付け用シート'!Y214</f>
        <v>0.15899999999999997</v>
      </c>
      <c r="O217" s="98">
        <f>'測定データ貼り付け用シート'!O214-'測定データ貼り付け用シート'!X214</f>
        <v>0.443</v>
      </c>
      <c r="P217" s="98">
        <f>'測定データ貼り付け用シート'!P214-(('測定データ貼り付け用シート'!U214-'測定データ貼り付け用シート'!Y214)*0.2+'測定データ貼り付け用シート'!Y214)</f>
        <v>0.3338</v>
      </c>
      <c r="Q217" s="98">
        <f>'測定データ貼り付け用シート'!Q214-(('測定データ貼り付け用シート'!U214-'測定データ貼り付け用シート'!Y214)*0.3+'測定データ貼り付け用シート'!Y214)</f>
        <v>0.37870000000000004</v>
      </c>
      <c r="R217" s="98">
        <f>'測定データ貼り付け用シート'!R214-(('測定データ貼り付け用シート'!U214-'測定データ貼り付け用シート'!Y214)*0.6+'測定データ貼り付け用シート'!Y214)</f>
        <v>0.4744</v>
      </c>
      <c r="S217" s="98">
        <f>'測定データ貼り付け用シート'!S214-('測定データ貼り付け用シート'!U214*1)</f>
        <v>0.5780000000000001</v>
      </c>
    </row>
    <row r="218" spans="1:19" ht="15">
      <c r="A218" s="99">
        <v>6240</v>
      </c>
      <c r="B218" s="98">
        <f>'測定データ貼り付け用シート'!B215-'測定データ貼り付け用シート'!Y215</f>
        <v>0.15800000000000003</v>
      </c>
      <c r="C218" s="98">
        <f>'測定データ貼り付け用シート'!C215-'測定データ貼り付け用シート'!X215</f>
        <v>0.43</v>
      </c>
      <c r="D218" s="98">
        <f>'測定データ貼り付け用シート'!D215-(('測定データ貼り付け用シート'!W215-'測定データ貼り付け用シート'!Y215)*0.2+'測定データ貼り付け用シート'!Y215)</f>
        <v>0.3468</v>
      </c>
      <c r="E218" s="98">
        <f>'測定データ貼り付け用シート'!E215-(('測定データ貼り付け用シート'!W215-'測定データ貼り付け用シート'!Y215)*0.3+'測定データ貼り付け用シート'!Y215)</f>
        <v>0.41369999999999996</v>
      </c>
      <c r="F218" s="98">
        <f>'測定データ貼り付け用シート'!F215-(('測定データ貼り付け用シート'!W215-'測定データ貼り付け用シート'!Y215)*0.6+'測定データ貼り付け用シート'!Y215)</f>
        <v>0.5534</v>
      </c>
      <c r="G218" s="98">
        <f>'測定データ貼り付け用シート'!G215-('測定データ貼り付け用シート'!W215*1)</f>
        <v>0.6559999999999999</v>
      </c>
      <c r="H218" s="98">
        <f>'測定データ貼り付け用シート'!H215-('測定データ貼り付け用シート'!V215*1)</f>
        <v>0.62</v>
      </c>
      <c r="I218" s="98">
        <f>'測定データ貼り付け用シート'!I215-(('測定データ貼り付け用シート'!V215-'測定データ貼り付け用シート'!Y215)*0.6+'測定データ貼り付け用シート'!Y215)</f>
        <v>0.5394000000000001</v>
      </c>
      <c r="J218" s="98">
        <f>'測定データ貼り付け用シート'!J215-(('測定データ貼り付け用シート'!V215-'測定データ貼り付け用シート'!Y215)*0.3+'測定データ貼り付け用シート'!Y215)</f>
        <v>0.4327</v>
      </c>
      <c r="K218" s="98">
        <f>'測定データ貼り付け用シート'!K215-(('測定データ貼り付け用シート'!V215-'測定データ貼り付け用シート'!Y215)*0.2+'測定データ貼り付け用シート'!Y215)</f>
        <v>0.3678</v>
      </c>
      <c r="L218" s="98">
        <f>'測定データ貼り付け用シート'!L215-'測定データ貼り付け用シート'!X215</f>
        <v>0.448</v>
      </c>
      <c r="M218" s="98">
        <f>'測定データ貼り付け用シート'!M215-'測定データ貼り付け用シート'!Y215</f>
        <v>0.174</v>
      </c>
      <c r="N218" s="98">
        <f>'測定データ貼り付け用シート'!N215-'測定データ貼り付け用シート'!Y215</f>
        <v>0.15800000000000003</v>
      </c>
      <c r="O218" s="98">
        <f>'測定データ貼り付け用シート'!O215-'測定データ貼り付け用シート'!X215</f>
        <v>0.442</v>
      </c>
      <c r="P218" s="98">
        <f>'測定データ貼り付け用シート'!P215-(('測定データ貼り付け用シート'!U215-'測定データ貼り付け用シート'!Y215)*0.2+'測定データ貼り付け用シート'!Y215)</f>
        <v>0.3328</v>
      </c>
      <c r="Q218" s="98">
        <f>'測定データ貼り付け用シート'!Q215-(('測定データ貼り付け用シート'!U215-'測定データ貼り付け用シート'!Y215)*0.3+'測定データ貼り付け用シート'!Y215)</f>
        <v>0.37770000000000004</v>
      </c>
      <c r="R218" s="98">
        <f>'測定データ貼り付け用シート'!R215-(('測定データ貼り付け用シート'!U215-'測定データ貼り付け用シート'!Y215)*0.6+'測定データ貼り付け用シート'!Y215)</f>
        <v>0.4734</v>
      </c>
      <c r="S218" s="98">
        <f>'測定データ貼り付け用シート'!S215-('測定データ貼り付け用シート'!U215*1)</f>
        <v>0.577</v>
      </c>
    </row>
    <row r="219" spans="1:19" ht="15">
      <c r="A219" s="99">
        <v>6270</v>
      </c>
      <c r="B219" s="98">
        <f>'測定データ貼り付け用シート'!B216-'測定データ貼り付け用シート'!Y216</f>
        <v>0.15700000000000003</v>
      </c>
      <c r="C219" s="98">
        <f>'測定データ貼り付け用シート'!C216-'測定データ貼り付け用シート'!X216</f>
        <v>0.428</v>
      </c>
      <c r="D219" s="98">
        <f>'測定データ貼り付け用シート'!D216-(('測定データ貼り付け用シート'!W216-'測定データ貼り付け用シート'!Y216)*0.2+'測定データ貼り付け用シート'!Y216)</f>
        <v>0.3478</v>
      </c>
      <c r="E219" s="98">
        <f>'測定データ貼り付け用シート'!E216-(('測定データ貼り付け用シート'!W216-'測定データ貼り付け用シート'!Y216)*0.3+'測定データ貼り付け用シート'!Y216)</f>
        <v>0.41169999999999995</v>
      </c>
      <c r="F219" s="98">
        <f>'測定データ貼り付け用シート'!F216-(('測定データ貼り付け用シート'!W216-'測定データ貼り付け用シート'!Y216)*0.6+'測定データ貼り付け用シート'!Y216)</f>
        <v>0.5504</v>
      </c>
      <c r="G219" s="98">
        <f>'測定データ貼り付け用シート'!G216-('測定データ貼り付け用シート'!W216*1)</f>
        <v>0.6539999999999999</v>
      </c>
      <c r="H219" s="98">
        <f>'測定データ貼り付け用シート'!H216-('測定データ貼り付け用シート'!V216*1)</f>
        <v>0.621</v>
      </c>
      <c r="I219" s="98">
        <f>'測定データ貼り付け用シート'!I216-(('測定データ貼り付け用シート'!V216-'測定データ貼り付け用シート'!Y216)*0.6+'測定データ貼り付け用シート'!Y216)</f>
        <v>0.5406000000000001</v>
      </c>
      <c r="J219" s="98">
        <f>'測定データ貼り付け用シート'!J216-(('測定データ貼り付け用シート'!V216-'測定データ貼り付け用シート'!Y216)*0.3+'測定データ貼り付け用シート'!Y216)</f>
        <v>0.4313</v>
      </c>
      <c r="K219" s="98">
        <f>'測定データ貼り付け用シート'!K216-(('測定データ貼り付け用シート'!V216-'測定データ貼り付け用シート'!Y216)*0.2+'測定データ貼り付け用シート'!Y216)</f>
        <v>0.36619999999999997</v>
      </c>
      <c r="L219" s="98">
        <f>'測定データ貼り付け用シート'!L216-'測定データ貼り付け用シート'!X216</f>
        <v>0.448</v>
      </c>
      <c r="M219" s="98">
        <f>'測定データ貼り付け用シート'!M216-'測定データ貼り付け用シート'!Y216</f>
        <v>0.173</v>
      </c>
      <c r="N219" s="98">
        <f>'測定データ貼り付け用シート'!N216-'測定データ貼り付け用シート'!Y216</f>
        <v>0.15700000000000003</v>
      </c>
      <c r="O219" s="98">
        <f>'測定データ貼り付け用シート'!O216-'測定データ貼り付け用シート'!X216</f>
        <v>0.44</v>
      </c>
      <c r="P219" s="98">
        <f>'測定データ貼り付け用シート'!P216-(('測定データ貼り付け用シート'!U216-'測定データ貼り付け用シート'!Y216)*0.2+'測定データ貼り付け用シート'!Y216)</f>
        <v>0.3308</v>
      </c>
      <c r="Q219" s="98">
        <f>'測定データ貼り付け用シート'!Q216-(('測定データ貼り付け用シート'!U216-'測定データ貼り付け用シート'!Y216)*0.3+'測定データ貼り付け用シート'!Y216)</f>
        <v>0.37470000000000003</v>
      </c>
      <c r="R219" s="98">
        <f>'測定データ貼り付け用シート'!R216-(('測定データ貼り付け用シート'!U216-'測定データ貼り付け用シート'!Y216)*0.6+'測定データ貼り付け用シート'!Y216)</f>
        <v>0.4714</v>
      </c>
      <c r="S219" s="98">
        <f>'測定データ貼り付け用シート'!S216-('測定データ貼り付け用シート'!U216*1)</f>
        <v>0.5760000000000001</v>
      </c>
    </row>
    <row r="220" spans="1:19" ht="15">
      <c r="A220" s="99">
        <v>6300</v>
      </c>
      <c r="B220" s="98">
        <f>'測定データ貼り付け用シート'!B217-'測定データ貼り付け用シート'!Y217</f>
        <v>0.15600000000000003</v>
      </c>
      <c r="C220" s="98">
        <f>'測定データ貼り付け用シート'!C217-'測定データ貼り付け用シート'!X217</f>
        <v>0.427</v>
      </c>
      <c r="D220" s="98">
        <f>'測定データ貼り付け用シート'!D217-(('測定データ貼り付け用シート'!W217-'測定データ貼り付け用シート'!Y217)*0.2+'測定データ貼り付け用シート'!Y217)</f>
        <v>0.3438</v>
      </c>
      <c r="E220" s="98">
        <f>'測定データ貼り付け用シート'!E217-(('測定データ貼り付け用シート'!W217-'測定データ貼り付け用シート'!Y217)*0.3+'測定データ貼り付け用シート'!Y217)</f>
        <v>0.41069999999999995</v>
      </c>
      <c r="F220" s="98">
        <f>'測定データ貼り付け用シート'!F217-(('測定データ貼り付け用シート'!W217-'測定データ貼り付け用シート'!Y217)*0.6+'測定データ貼り付け用シート'!Y217)</f>
        <v>0.5504</v>
      </c>
      <c r="G220" s="98">
        <f>'測定データ貼り付け用シート'!G217-('測定データ貼り付け用シート'!W217*1)</f>
        <v>0.6539999999999999</v>
      </c>
      <c r="H220" s="98">
        <f>'測定データ貼り付け用シート'!H217-('測定データ貼り付け用シート'!V217*1)</f>
        <v>0.62</v>
      </c>
      <c r="I220" s="98">
        <f>'測定データ貼り付け用シート'!I217-(('測定データ貼り付け用シート'!V217-'測定データ貼り付け用シート'!Y217)*0.6+'測定データ貼り付け用シート'!Y217)</f>
        <v>0.5396000000000001</v>
      </c>
      <c r="J220" s="98">
        <f>'測定データ貼り付け用シート'!J217-(('測定データ貼り付け用シート'!V217-'測定データ貼り付け用シート'!Y217)*0.3+'測定データ貼り付け用シート'!Y217)</f>
        <v>0.4313</v>
      </c>
      <c r="K220" s="98">
        <f>'測定データ貼り付け用シート'!K217-(('測定データ貼り付け用シート'!V217-'測定データ貼り付け用シート'!Y217)*0.2+'測定データ貼り付け用シート'!Y217)</f>
        <v>0.36519999999999997</v>
      </c>
      <c r="L220" s="98">
        <f>'測定データ貼り付け用シート'!L217-'測定データ貼り付け用シート'!X217</f>
        <v>0.447</v>
      </c>
      <c r="M220" s="98">
        <f>'測定データ貼り付け用シート'!M217-'測定データ貼り付け用シート'!Y217</f>
        <v>0.17099999999999999</v>
      </c>
      <c r="N220" s="98">
        <f>'測定データ貼り付け用シート'!N217-'測定データ貼り付け用シート'!Y217</f>
        <v>0.15600000000000003</v>
      </c>
      <c r="O220" s="98">
        <f>'測定データ貼り付け用シート'!O217-'測定データ貼り付け用シート'!X217</f>
        <v>0.439</v>
      </c>
      <c r="P220" s="98">
        <f>'測定データ貼り付け用シート'!P217-(('測定データ貼り付け用シート'!U217-'測定データ貼り付け用シート'!Y217)*0.2+'測定データ貼り付け用シート'!Y217)</f>
        <v>0.3298</v>
      </c>
      <c r="Q220" s="98">
        <f>'測定データ貼り付け用シート'!Q217-(('測定データ貼り付け用シート'!U217-'測定データ貼り付け用シート'!Y217)*0.3+'測定データ貼り付け用シート'!Y217)</f>
        <v>0.37370000000000003</v>
      </c>
      <c r="R220" s="98">
        <f>'測定データ貼り付け用シート'!R217-(('測定データ貼り付け用シート'!U217-'測定データ貼り付け用シート'!Y217)*0.6+'測定データ貼り付け用シート'!Y217)</f>
        <v>0.4714</v>
      </c>
      <c r="S220" s="98">
        <f>'測定データ貼り付け用シート'!S217-('測定データ貼り付け用シート'!U217*1)</f>
        <v>0.5760000000000001</v>
      </c>
    </row>
    <row r="221" spans="1:19" ht="15">
      <c r="A221" s="99">
        <v>6330</v>
      </c>
      <c r="B221" s="98">
        <f>'測定データ貼り付け用シート'!B218-'測定データ貼り付け用シート'!Y218</f>
        <v>0.15400000000000003</v>
      </c>
      <c r="C221" s="98">
        <f>'測定データ貼り付け用シート'!C218-'測定データ貼り付け用シート'!X218</f>
        <v>0.426</v>
      </c>
      <c r="D221" s="98">
        <f>'測定データ貼り付け用シート'!D218-(('測定データ貼り付け用シート'!W218-'測定データ貼り付け用シート'!Y218)*0.2+'測定データ貼り付け用シート'!Y218)</f>
        <v>0.3458</v>
      </c>
      <c r="E221" s="98">
        <f>'測定データ貼り付け用シート'!E218-(('測定データ貼り付け用シート'!W218-'測定データ貼り付け用シート'!Y218)*0.3+'測定データ貼り付け用シート'!Y218)</f>
        <v>0.40969999999999995</v>
      </c>
      <c r="F221" s="98">
        <f>'測定データ貼り付け用シート'!F218-(('測定データ貼り付け用シート'!W218-'測定データ貼り付け用シート'!Y218)*0.6+'測定データ貼り付け用シート'!Y218)</f>
        <v>0.5504</v>
      </c>
      <c r="G221" s="98">
        <f>'測定データ貼り付け用シート'!G218-('測定データ貼り付け用シート'!W218*1)</f>
        <v>0.655</v>
      </c>
      <c r="H221" s="98">
        <f>'測定データ貼り付け用シート'!H218-('測定データ貼り付け用シート'!V218*1)</f>
        <v>0.612</v>
      </c>
      <c r="I221" s="98">
        <f>'測定データ貼り付け用シート'!I218-(('測定データ貼り付け用シート'!V218-'測定データ貼り付け用シート'!Y218)*0.6+'測定データ貼り付け用シート'!Y218)</f>
        <v>0.5344</v>
      </c>
      <c r="J221" s="98">
        <f>'測定データ貼り付け用シート'!J218-(('測定データ貼り付け用シート'!V218-'測定データ貼り付け用シート'!Y218)*0.3+'測定データ貼り付け用シート'!Y218)</f>
        <v>0.42719999999999997</v>
      </c>
      <c r="K221" s="98">
        <f>'測定データ貼り付け用シート'!K218-(('測定データ貼り付け用シート'!V218-'測定データ貼り付け用シート'!Y218)*0.2+'測定データ貼り付け用シート'!Y218)</f>
        <v>0.3628</v>
      </c>
      <c r="L221" s="98">
        <f>'測定データ貼り付け用シート'!L218-'測定データ貼り付け用シート'!X218</f>
        <v>0.444</v>
      </c>
      <c r="M221" s="98">
        <f>'測定データ貼り付け用シート'!M218-'測定データ貼り付け用シート'!Y218</f>
        <v>0.16999999999999998</v>
      </c>
      <c r="N221" s="98">
        <f>'測定データ貼り付け用シート'!N218-'測定データ貼り付け用シート'!Y218</f>
        <v>0.15400000000000003</v>
      </c>
      <c r="O221" s="98">
        <f>'測定データ貼り付け用シート'!O218-'測定データ貼り付け用シート'!X218</f>
        <v>0.439</v>
      </c>
      <c r="P221" s="98">
        <f>'測定データ貼り付け用シート'!P218-(('測定データ貼り付け用シート'!U218-'測定データ貼り付け用シート'!Y218)*0.2+'測定データ貼り付け用シート'!Y218)</f>
        <v>0.3288</v>
      </c>
      <c r="Q221" s="98">
        <f>'測定データ貼り付け用シート'!Q218-(('測定データ貼り付け用シート'!U218-'測定データ貼り付け用シート'!Y218)*0.3+'測定データ貼り付け用シート'!Y218)</f>
        <v>0.37270000000000003</v>
      </c>
      <c r="R221" s="98">
        <f>'測定データ貼り付け用シート'!R218-(('測定データ貼り付け用シート'!U218-'測定データ貼り付け用シート'!Y218)*0.6+'測定データ貼り付け用シート'!Y218)</f>
        <v>0.4704</v>
      </c>
      <c r="S221" s="98">
        <f>'測定データ貼り付け用シート'!S218-('測定データ貼り付け用シート'!U218*1)</f>
        <v>0.575</v>
      </c>
    </row>
    <row r="222" spans="1:19" ht="15">
      <c r="A222" s="99">
        <v>6360</v>
      </c>
      <c r="B222" s="98">
        <f>'測定データ貼り付け用シート'!B219-'測定データ貼り付け用シート'!Y219</f>
        <v>0.15300000000000002</v>
      </c>
      <c r="C222" s="98">
        <f>'測定データ貼り付け用シート'!C219-'測定データ貼り付け用シート'!X219</f>
        <v>0.424</v>
      </c>
      <c r="D222" s="98">
        <f>'測定データ貼り付け用シート'!D219-(('測定データ貼り付け用シート'!W219-'測定データ貼り付け用シート'!Y219)*0.2+'測定データ貼り付け用シート'!Y219)</f>
        <v>0.3408</v>
      </c>
      <c r="E222" s="98">
        <f>'測定データ貼り付け用シート'!E219-(('測定データ貼り付け用シート'!W219-'測定データ貼り付け用シート'!Y219)*0.3+'測定データ貼り付け用シート'!Y219)</f>
        <v>0.40669999999999995</v>
      </c>
      <c r="F222" s="98">
        <f>'測定データ貼り付け用シート'!F219-(('測定データ貼り付け用シート'!W219-'測定データ貼り付け用シート'!Y219)*0.6+'測定データ貼り付け用シート'!Y219)</f>
        <v>0.5484</v>
      </c>
      <c r="G222" s="98">
        <f>'測定データ貼り付け用シート'!G219-('測定データ貼り付け用シート'!W219*1)</f>
        <v>0.6519999999999999</v>
      </c>
      <c r="H222" s="98">
        <f>'測定データ貼り付け用シート'!H219-('測定データ貼り付け用シート'!V219*1)</f>
        <v>0.609</v>
      </c>
      <c r="I222" s="98">
        <f>'測定データ貼り付け用シート'!I219-(('測定データ貼り付け用シート'!V219-'測定データ貼り付け用シート'!Y219)*0.6+'測定データ貼り付け用シート'!Y219)</f>
        <v>0.5316000000000001</v>
      </c>
      <c r="J222" s="98">
        <f>'測定データ貼り付け用シート'!J219-(('測定データ貼り付け用シート'!V219-'測定データ貼り付け用シート'!Y219)*0.3+'測定データ貼り付け用シート'!Y219)</f>
        <v>0.4243</v>
      </c>
      <c r="K222" s="98">
        <f>'測定データ貼り付け用シート'!K219-(('測定データ貼り付け用シート'!V219-'測定データ貼り付け用シート'!Y219)*0.2+'測定データ貼り付け用シート'!Y219)</f>
        <v>0.36119999999999997</v>
      </c>
      <c r="L222" s="98">
        <f>'測定データ貼り付け用シート'!L219-'測定データ貼り付け用シート'!X219</f>
        <v>0.443</v>
      </c>
      <c r="M222" s="98">
        <f>'測定データ貼り付け用シート'!M219-'測定データ貼り付け用シート'!Y219</f>
        <v>0.16899999999999998</v>
      </c>
      <c r="N222" s="98">
        <f>'測定データ貼り付け用シート'!N219-'測定データ貼り付け用シート'!Y219</f>
        <v>0.15300000000000002</v>
      </c>
      <c r="O222" s="98">
        <f>'測定データ貼り付け用シート'!O219-'測定データ貼り付け用シート'!X219</f>
        <v>0.436</v>
      </c>
      <c r="P222" s="98">
        <f>'測定データ貼り付け用シート'!P219-(('測定データ貼り付け用シート'!U219-'測定データ貼り付け用シート'!Y219)*0.2+'測定データ貼り付け用シート'!Y219)</f>
        <v>0.3268</v>
      </c>
      <c r="Q222" s="98">
        <f>'測定データ貼り付け用シート'!Q219-(('測定データ貼り付け用シート'!U219-'測定データ貼り付け用シート'!Y219)*0.3+'測定データ貼り付け用シート'!Y219)</f>
        <v>0.37170000000000003</v>
      </c>
      <c r="R222" s="98">
        <f>'測定データ貼り付け用シート'!R219-(('測定データ貼り付け用シート'!U219-'測定データ貼り付け用シート'!Y219)*0.6+'測定データ貼り付け用シート'!Y219)</f>
        <v>0.4684</v>
      </c>
      <c r="S222" s="98">
        <f>'測定データ貼り付け用シート'!S219-('測定データ貼り付け用シート'!U219*1)</f>
        <v>0.573</v>
      </c>
    </row>
    <row r="223" spans="1:19" ht="15">
      <c r="A223" s="99">
        <v>6390</v>
      </c>
      <c r="B223" s="98">
        <f>'測定データ貼り付け用シート'!B220-'測定データ貼り付け用シート'!Y220</f>
        <v>0.15200000000000002</v>
      </c>
      <c r="C223" s="98">
        <f>'測定データ貼り付け用シート'!C220-'測定データ貼り付け用シート'!X220</f>
        <v>0.423</v>
      </c>
      <c r="D223" s="98">
        <f>'測定データ貼り付け用シート'!D220-(('測定データ貼り付け用シート'!W220-'測定データ貼り付け用シート'!Y220)*0.2+'測定データ貼り付け用シート'!Y220)</f>
        <v>0.3428</v>
      </c>
      <c r="E223" s="98">
        <f>'測定データ貼り付け用シート'!E220-(('測定データ貼り付け用シート'!W220-'測定データ貼り付け用シート'!Y220)*0.3+'測定データ貼り付け用シート'!Y220)</f>
        <v>0.40669999999999995</v>
      </c>
      <c r="F223" s="98">
        <f>'測定データ貼り付け用シート'!F220-(('測定データ貼り付け用シート'!W220-'測定データ貼り付け用シート'!Y220)*0.6+'測定データ貼り付け用シート'!Y220)</f>
        <v>0.5484</v>
      </c>
      <c r="G223" s="98">
        <f>'測定データ貼り付け用シート'!G220-('測定データ貼り付け用シート'!W220*1)</f>
        <v>0.653</v>
      </c>
      <c r="H223" s="98">
        <f>'測定データ貼り付け用シート'!H220-('測定データ貼り付け用シート'!V220*1)</f>
        <v>0.619</v>
      </c>
      <c r="I223" s="98">
        <f>'測定データ貼り付け用シート'!I220-(('測定データ貼り付け用シート'!V220-'測定データ貼り付け用シート'!Y220)*0.6+'測定データ貼り付け用シート'!Y220)</f>
        <v>0.5372000000000001</v>
      </c>
      <c r="J223" s="98">
        <f>'測定データ貼り付け用シート'!J220-(('測定データ貼り付け用シート'!V220-'測定データ貼り付け用シート'!Y220)*0.3+'測定データ貼り付け用シート'!Y220)</f>
        <v>0.4266</v>
      </c>
      <c r="K223" s="98">
        <f>'測定データ貼り付け用シート'!K220-(('測定データ貼り付け用シート'!V220-'測定データ貼り付け用シート'!Y220)*0.2+'測定データ貼り付け用シート'!Y220)</f>
        <v>0.3624</v>
      </c>
      <c r="L223" s="98">
        <f>'測定データ貼り付け用シート'!L220-'測定データ貼り付け用シート'!X220</f>
        <v>0.442</v>
      </c>
      <c r="M223" s="98">
        <f>'測定データ貼り付け用シート'!M220-'測定データ貼り付け用シート'!Y220</f>
        <v>0.16699999999999998</v>
      </c>
      <c r="N223" s="98">
        <f>'測定データ貼り付け用シート'!N220-'測定データ貼り付け用シート'!Y220</f>
        <v>0.15100000000000002</v>
      </c>
      <c r="O223" s="98">
        <f>'測定データ貼り付け用シート'!O220-'測定データ貼り付け用シート'!X220</f>
        <v>0.435</v>
      </c>
      <c r="P223" s="98">
        <f>'測定データ貼り付け用シート'!P220-(('測定データ貼り付け用シート'!U220-'測定データ貼り付け用シート'!Y220)*0.2+'測定データ貼り付け用シート'!Y220)</f>
        <v>0.3258</v>
      </c>
      <c r="Q223" s="98">
        <f>'測定データ貼り付け用シート'!Q220-(('測定データ貼り付け用シート'!U220-'測定データ貼り付け用シート'!Y220)*0.3+'測定データ貼り付け用シート'!Y220)</f>
        <v>0.36970000000000003</v>
      </c>
      <c r="R223" s="98">
        <f>'測定データ貼り付け用シート'!R220-(('測定データ貼り付け用シート'!U220-'測定データ貼り付け用シート'!Y220)*0.6+'測定データ貼り付け用シート'!Y220)</f>
        <v>0.4684</v>
      </c>
      <c r="S223" s="98">
        <f>'測定データ貼り付け用シート'!S220-('測定データ貼り付け用シート'!U220*1)</f>
        <v>0.573</v>
      </c>
    </row>
    <row r="224" spans="1:19" ht="15">
      <c r="A224" s="99">
        <v>6420</v>
      </c>
      <c r="B224" s="98">
        <f>'測定データ貼り付け用シート'!B221-'測定データ貼り付け用シート'!Y221</f>
        <v>0.15000000000000002</v>
      </c>
      <c r="C224" s="98">
        <f>'測定データ貼り付け用シート'!C221-'測定データ貼り付け用シート'!X221</f>
        <v>0.422</v>
      </c>
      <c r="D224" s="98">
        <f>'測定データ貼り付け用シート'!D221-(('測定データ貼り付け用シート'!W221-'測定データ貼り付け用シート'!Y221)*0.2+'測定データ貼り付け用シート'!Y221)</f>
        <v>0.3408</v>
      </c>
      <c r="E224" s="98">
        <f>'測定データ貼り付け用シート'!E221-(('測定データ貼り付け用シート'!W221-'測定データ貼り付け用シート'!Y221)*0.3+'測定データ貼り付け用シート'!Y221)</f>
        <v>0.40569999999999995</v>
      </c>
      <c r="F224" s="98">
        <f>'測定データ貼り付け用シート'!F221-(('測定データ貼り付け用シート'!W221-'測定データ貼り付け用シート'!Y221)*0.6+'測定データ貼り付け用シート'!Y221)</f>
        <v>0.5484</v>
      </c>
      <c r="G224" s="98">
        <f>'測定データ貼り付け用シート'!G221-('測定データ貼り付け用シート'!W221*1)</f>
        <v>0.653</v>
      </c>
      <c r="H224" s="98">
        <f>'測定データ貼り付け用シート'!H221-('測定データ貼り付け用シート'!V221*1)</f>
        <v>0.613</v>
      </c>
      <c r="I224" s="98">
        <f>'測定データ貼り付け用シート'!I221-(('測定データ貼り付け用シート'!V221-'測定データ貼り付け用シート'!Y221)*0.6+'測定データ貼り付け用シート'!Y221)</f>
        <v>0.5316000000000001</v>
      </c>
      <c r="J224" s="98">
        <f>'測定データ貼り付け用シート'!J221-(('測定データ貼り付け用シート'!V221-'測定データ貼り付け用シート'!Y221)*0.3+'測定データ貼り付け用シート'!Y221)</f>
        <v>0.42379999999999995</v>
      </c>
      <c r="K224" s="98">
        <f>'測定データ貼り付け用シート'!K221-(('測定データ貼り付け用シート'!V221-'測定データ貼り付け用シート'!Y221)*0.2+'測定データ貼り付け用シート'!Y221)</f>
        <v>0.35819999999999996</v>
      </c>
      <c r="L224" s="98">
        <f>'測定データ貼り付け用シート'!L221-'測定データ貼り付け用シート'!X221</f>
        <v>0.44</v>
      </c>
      <c r="M224" s="98">
        <f>'測定データ貼り付け用シート'!M221-'測定データ貼り付け用シート'!Y221</f>
        <v>0.16599999999999998</v>
      </c>
      <c r="N224" s="98">
        <f>'測定データ貼り付け用シート'!N221-'測定データ貼り付け用シート'!Y221</f>
        <v>0.15000000000000002</v>
      </c>
      <c r="O224" s="98">
        <f>'測定データ貼り付け用シート'!O221-'測定データ貼り付け用シート'!X221</f>
        <v>0.434</v>
      </c>
      <c r="P224" s="98">
        <f>'測定データ貼り付け用シート'!P221-(('測定データ貼り付け用シート'!U221-'測定データ貼り付け用シート'!Y221)*0.2+'測定データ貼り付け用シート'!Y221)</f>
        <v>0.3238</v>
      </c>
      <c r="Q224" s="98">
        <f>'測定データ貼り付け用シート'!Q221-(('測定データ貼り付け用シート'!U221-'測定データ貼り付け用シート'!Y221)*0.3+'測定データ貼り付け用シート'!Y221)</f>
        <v>0.3687</v>
      </c>
      <c r="R224" s="98">
        <f>'測定データ貼り付け用シート'!R221-(('測定データ貼り付け用シート'!U221-'測定データ貼り付け用シート'!Y221)*0.6+'測定データ貼り付け用シート'!Y221)</f>
        <v>0.4664</v>
      </c>
      <c r="S224" s="98">
        <f>'測定データ貼り付け用シート'!S221-('測定データ貼り付け用シート'!U221*1)</f>
        <v>0.571</v>
      </c>
    </row>
    <row r="225" spans="1:19" ht="15">
      <c r="A225" s="99">
        <v>6450</v>
      </c>
      <c r="B225" s="98">
        <f>'測定データ貼り付け用シート'!B222-'測定データ貼り付け用シート'!Y222</f>
        <v>0.14900000000000002</v>
      </c>
      <c r="C225" s="98">
        <f>'測定データ貼り付け用シート'!C222-'測定データ貼り付け用シート'!X222</f>
        <v>0.42</v>
      </c>
      <c r="D225" s="98">
        <f>'測定データ貼り付け用シート'!D222-(('測定データ貼り付け用シート'!W222-'測定データ貼り付け用シート'!Y222)*0.2+'測定データ貼り付け用シート'!Y222)</f>
        <v>0.3368</v>
      </c>
      <c r="E225" s="98">
        <f>'測定データ貼り付け用シート'!E222-(('測定データ貼り付け用シート'!W222-'測定データ貼り付け用シート'!Y222)*0.3+'測定データ貼り付け用シート'!Y222)</f>
        <v>0.40369999999999995</v>
      </c>
      <c r="F225" s="98">
        <f>'測定データ貼り付け用シート'!F222-(('測定データ貼り付け用シート'!W222-'測定データ貼り付け用シート'!Y222)*0.6+'測定データ貼り付け用シート'!Y222)</f>
        <v>0.5444</v>
      </c>
      <c r="G225" s="98">
        <f>'測定データ貼り付け用シート'!G222-('測定データ貼り付け用シート'!W222*1)</f>
        <v>0.6499999999999999</v>
      </c>
      <c r="H225" s="98">
        <f>'測定データ貼り付け用シート'!H222-('測定データ貼り付け用シート'!V222*1)</f>
        <v>0.614</v>
      </c>
      <c r="I225" s="98">
        <f>'測定データ貼り付け用シート'!I222-(('測定データ貼り付け用シート'!V222-'測定データ貼り付け用シート'!Y222)*0.6+'測定データ貼り付け用シート'!Y222)</f>
        <v>0.5328</v>
      </c>
      <c r="J225" s="98">
        <f>'測定データ貼り付け用シート'!J222-(('測定データ貼り付け用シート'!V222-'測定データ貼り付け用シート'!Y222)*0.3+'測定データ貼り付け用シート'!Y222)</f>
        <v>0.4224</v>
      </c>
      <c r="K225" s="98">
        <f>'測定データ貼り付け用シート'!K222-(('測定データ貼り付け用シート'!V222-'測定データ貼り付け用シート'!Y222)*0.2+'測定データ貼り付け用シート'!Y222)</f>
        <v>0.35760000000000003</v>
      </c>
      <c r="L225" s="98">
        <f>'測定データ貼り付け用シート'!L222-'測定データ貼り付け用シート'!X222</f>
        <v>0.439</v>
      </c>
      <c r="M225" s="98">
        <f>'測定データ貼り付け用シート'!M222-'測定データ貼り付け用シート'!Y222</f>
        <v>0.16499999999999998</v>
      </c>
      <c r="N225" s="98">
        <f>'測定データ貼り付け用シート'!N222-'測定データ貼り付け用シート'!Y222</f>
        <v>0.14900000000000002</v>
      </c>
      <c r="O225" s="98">
        <f>'測定データ貼り付け用シート'!O222-'測定データ貼り付け用シート'!X222</f>
        <v>0.433</v>
      </c>
      <c r="P225" s="98">
        <f>'測定データ貼り付け用シート'!P222-(('測定データ貼り付け用シート'!U222-'測定データ貼り付け用シート'!Y222)*0.2+'測定データ貼り付け用シート'!Y222)</f>
        <v>0.3228</v>
      </c>
      <c r="Q225" s="98">
        <f>'測定データ貼り付け用シート'!Q222-(('測定データ貼り付け用シート'!U222-'測定データ貼り付け用シート'!Y222)*0.3+'測定データ貼り付け用シート'!Y222)</f>
        <v>0.3677</v>
      </c>
      <c r="R225" s="98">
        <f>'測定データ貼り付け用シート'!R222-(('測定データ貼り付け用シート'!U222-'測定データ貼り付け用シート'!Y222)*0.6+'測定データ貼り付け用シート'!Y222)</f>
        <v>0.4654</v>
      </c>
      <c r="S225" s="98">
        <f>'測定データ貼り付け用シート'!S222-('測定データ貼り付け用シート'!U222*1)</f>
        <v>0.5700000000000001</v>
      </c>
    </row>
    <row r="226" spans="1:19" ht="15">
      <c r="A226" s="99">
        <v>6480</v>
      </c>
      <c r="B226" s="98">
        <f>'測定データ貼り付け用シート'!B223-'測定データ貼り付け用シート'!Y223</f>
        <v>0.14800000000000002</v>
      </c>
      <c r="C226" s="98">
        <f>'測定データ貼り付け用シート'!C223-'測定データ貼り付け用シート'!X223</f>
        <v>0.42</v>
      </c>
      <c r="D226" s="98">
        <f>'測定データ貼り付け用シート'!D223-(('測定データ貼り付け用シート'!W223-'測定データ貼り付け用シート'!Y223)*0.2+'測定データ貼り付け用シート'!Y223)</f>
        <v>0.3378</v>
      </c>
      <c r="E226" s="98">
        <f>'測定データ貼り付け用シート'!E223-(('測定データ貼り付け用シート'!W223-'測定データ貼り付け用シート'!Y223)*0.3+'測定データ貼り付け用シート'!Y223)</f>
        <v>0.40369999999999995</v>
      </c>
      <c r="F226" s="98">
        <f>'測定データ貼り付け用シート'!F223-(('測定データ貼り付け用シート'!W223-'測定データ貼り付け用シート'!Y223)*0.6+'測定データ貼り付け用シート'!Y223)</f>
        <v>0.5454</v>
      </c>
      <c r="G226" s="98">
        <f>'測定データ貼り付け用シート'!G223-('測定データ貼り付け用シート'!W223*1)</f>
        <v>0.651</v>
      </c>
      <c r="H226" s="98">
        <f>'測定データ貼り付け用シート'!H223-('測定データ貼り付け用シート'!V223*1)</f>
        <v>0.616</v>
      </c>
      <c r="I226" s="98">
        <f>'測定データ貼り付け用シート'!I223-(('測定データ貼り付け用シート'!V223-'測定データ貼り付け用シート'!Y223)*0.6+'測定データ貼り付け用シート'!Y223)</f>
        <v>0.5342</v>
      </c>
      <c r="J226" s="98">
        <f>'測定データ貼り付け用シート'!J223-(('測定データ貼り付け用シート'!V223-'測定データ貼り付け用シート'!Y223)*0.3+'測定データ貼り付け用シート'!Y223)</f>
        <v>0.4236</v>
      </c>
      <c r="K226" s="98">
        <f>'測定データ貼り付け用シート'!K223-(('測定データ貼り付け用シート'!V223-'測定データ貼り付け用シート'!Y223)*0.2+'測定データ貼り付け用シート'!Y223)</f>
        <v>0.3574</v>
      </c>
      <c r="L226" s="98">
        <f>'測定データ貼り付け用シート'!L223-'測定データ貼り付け用シート'!X223</f>
        <v>0.439</v>
      </c>
      <c r="M226" s="98">
        <f>'測定データ貼り付け用シート'!M223-'測定データ貼り付け用シート'!Y223</f>
        <v>0.16299999999999998</v>
      </c>
      <c r="N226" s="98">
        <f>'測定データ貼り付け用シート'!N223-'測定データ貼り付け用シート'!Y223</f>
        <v>0.14800000000000002</v>
      </c>
      <c r="O226" s="98">
        <f>'測定データ貼り付け用シート'!O223-'測定データ貼り付け用シート'!X223</f>
        <v>0.432</v>
      </c>
      <c r="P226" s="98">
        <f>'測定データ貼り付け用シート'!P223-(('測定データ貼り付け用シート'!U223-'測定データ貼り付け用シート'!Y223)*0.2+'測定データ貼り付け用シート'!Y223)</f>
        <v>0.3218</v>
      </c>
      <c r="Q226" s="98">
        <f>'測定データ貼り付け用シート'!Q223-(('測定データ貼り付け用シート'!U223-'測定データ貼り付け用シート'!Y223)*0.3+'測定データ貼り付け用シート'!Y223)</f>
        <v>0.3667</v>
      </c>
      <c r="R226" s="98">
        <f>'測定データ貼り付け用シート'!R223-(('測定データ貼り付け用シート'!U223-'測定データ貼り付け用シート'!Y223)*0.6+'測定データ貼り付け用シート'!Y223)</f>
        <v>0.4644</v>
      </c>
      <c r="S226" s="98">
        <f>'測定データ貼り付け用シート'!S223-('測定データ貼り付け用シート'!U223*1)</f>
        <v>0.571</v>
      </c>
    </row>
    <row r="227" spans="1:19" ht="15">
      <c r="A227" s="99">
        <v>6510</v>
      </c>
      <c r="B227" s="98">
        <f>'測定データ貼り付け用シート'!B224-'測定データ貼り付け用シート'!Y224</f>
        <v>0.14700000000000002</v>
      </c>
      <c r="C227" s="98">
        <f>'測定データ貼り付け用シート'!C224-'測定データ貼り付け用シート'!X224</f>
        <v>0.417</v>
      </c>
      <c r="D227" s="98">
        <f>'測定データ貼り付け用シート'!D224-(('測定データ貼り付け用シート'!W224-'測定データ貼り付け用シート'!Y224)*0.2+'測定データ貼り付け用シート'!Y224)</f>
        <v>0.33499999999999996</v>
      </c>
      <c r="E227" s="98">
        <f>'測定データ貼り付け用シート'!E224-(('測定データ貼り付け用シート'!W224-'測定データ貼り付け用シート'!Y224)*0.3+'測定データ貼り付け用シート'!Y224)</f>
        <v>0.39999999999999997</v>
      </c>
      <c r="F227" s="98">
        <f>'測定データ貼り付け用シート'!F224-(('測定データ貼り付け用シート'!W224-'測定データ貼り付け用シート'!Y224)*0.6+'測定データ貼り付け用シート'!Y224)</f>
        <v>0.542</v>
      </c>
      <c r="G227" s="98">
        <f>'測定データ貼り付け用シート'!G224-('測定データ貼り付け用シート'!W224*1)</f>
        <v>0.649</v>
      </c>
      <c r="H227" s="98">
        <f>'測定データ貼り付け用シート'!H224-('測定データ貼り付け用シート'!V224*1)</f>
        <v>0.616</v>
      </c>
      <c r="I227" s="98">
        <f>'測定データ貼り付け用シート'!I224-(('測定データ貼り付け用シート'!V224-'測定データ貼り付け用シート'!Y224)*0.6+'測定データ貼り付け用シート'!Y224)</f>
        <v>0.5322</v>
      </c>
      <c r="J227" s="98">
        <f>'測定データ貼り付け用シート'!J224-(('測定データ貼り付け用シート'!V224-'測定データ貼り付け用シート'!Y224)*0.3+'測定データ貼り付け用シート'!Y224)</f>
        <v>0.4216</v>
      </c>
      <c r="K227" s="98">
        <f>'測定データ貼り付け用シート'!K224-(('測定データ貼り付け用シート'!V224-'測定データ貼り付け用シート'!Y224)*0.2+'測定データ貼り付け用シート'!Y224)</f>
        <v>0.3564</v>
      </c>
      <c r="L227" s="98">
        <f>'測定データ貼り付け用シート'!L224-'測定データ貼り付け用シート'!X224</f>
        <v>0.437</v>
      </c>
      <c r="M227" s="98">
        <f>'測定データ貼り付け用シート'!M224-'測定データ貼り付け用シート'!Y224</f>
        <v>0.16099999999999998</v>
      </c>
      <c r="N227" s="98">
        <f>'測定データ貼り付け用シート'!N224-'測定データ貼り付け用シート'!Y224</f>
        <v>0.14600000000000002</v>
      </c>
      <c r="O227" s="98">
        <f>'測定データ貼り付け用シート'!O224-'測定データ貼り付け用シート'!X224</f>
        <v>0.43</v>
      </c>
      <c r="P227" s="98">
        <f>'測定データ貼り付け用シート'!P224-(('測定データ貼り付け用シート'!U224-'測定データ貼り付け用シート'!Y224)*0.2+'測定データ貼り付け用シート'!Y224)</f>
        <v>0.3198</v>
      </c>
      <c r="Q227" s="98">
        <f>'測定データ貼り付け用シート'!Q224-(('測定データ貼り付け用シート'!U224-'測定データ貼り付け用シート'!Y224)*0.3+'測定データ貼り付け用シート'!Y224)</f>
        <v>0.3647</v>
      </c>
      <c r="R227" s="98">
        <f>'測定データ貼り付け用シート'!R224-(('測定データ貼り付け用シート'!U224-'測定データ貼り付け用シート'!Y224)*0.6+'測定データ貼り付け用シート'!Y224)</f>
        <v>0.4624</v>
      </c>
      <c r="S227" s="98">
        <f>'測定データ貼り付け用シート'!S224-('測定データ貼り付け用シート'!U224*1)</f>
        <v>0.569</v>
      </c>
    </row>
    <row r="228" spans="1:19" ht="15">
      <c r="A228" s="99">
        <v>6540</v>
      </c>
      <c r="B228" s="98">
        <f>'測定データ貼り付け用シート'!B225-'測定データ貼り付け用シート'!Y225</f>
        <v>0.14700000000000002</v>
      </c>
      <c r="C228" s="98">
        <f>'測定データ貼り付け用シート'!C225-'測定データ貼り付け用シート'!X225</f>
        <v>0.418</v>
      </c>
      <c r="D228" s="98">
        <f>'測定データ貼り付け用シート'!D225-(('測定データ貼り付け用シート'!W225-'測定データ貼り付け用シート'!Y225)*0.2+'測定データ貼り付け用シート'!Y225)</f>
        <v>0.3398</v>
      </c>
      <c r="E228" s="98">
        <f>'測定データ貼り付け用シート'!E225-(('測定データ貼り付け用シート'!W225-'測定データ貼り付け用シート'!Y225)*0.3+'測定データ貼り付け用シート'!Y225)</f>
        <v>0.40169999999999995</v>
      </c>
      <c r="F228" s="98">
        <f>'測定データ貼り付け用シート'!F225-(('測定データ貼り付け用シート'!W225-'測定データ貼り付け用シート'!Y225)*0.6+'測定データ貼り付け用シート'!Y225)</f>
        <v>0.5444</v>
      </c>
      <c r="G228" s="98">
        <f>'測定データ貼り付け用シート'!G225-('測定データ貼り付け用シート'!W225*1)</f>
        <v>0.649</v>
      </c>
      <c r="H228" s="98">
        <f>'測定データ貼り付け用シート'!H225-('測定データ貼り付け用シート'!V225*1)</f>
        <v>0.616</v>
      </c>
      <c r="I228" s="98">
        <f>'測定データ貼り付け用シート'!I225-(('測定データ貼り付け用シート'!V225-'測定データ貼り付け用シート'!Y225)*0.6+'測定データ貼り付け用シート'!Y225)</f>
        <v>0.5306000000000001</v>
      </c>
      <c r="J228" s="98">
        <f>'測定データ貼り付け用シート'!J225-(('測定データ貼り付け用シート'!V225-'測定データ貼り付け用シート'!Y225)*0.3+'測定データ貼り付け用シート'!Y225)</f>
        <v>0.4213</v>
      </c>
      <c r="K228" s="98">
        <f>'測定データ貼り付け用シート'!K225-(('測定データ貼り付け用シート'!V225-'測定データ貼り付け用シート'!Y225)*0.2+'測定データ貼り付け用シート'!Y225)</f>
        <v>0.35519999999999996</v>
      </c>
      <c r="L228" s="98">
        <f>'測定データ貼り付け用シート'!L225-'測定データ貼り付け用シート'!X225</f>
        <v>0.437</v>
      </c>
      <c r="M228" s="98">
        <f>'測定データ貼り付け用シート'!M225-'測定データ貼り付け用シート'!Y225</f>
        <v>0.16099999999999998</v>
      </c>
      <c r="N228" s="98">
        <f>'測定データ貼り付け用シート'!N225-'測定データ貼り付け用シート'!Y225</f>
        <v>0.14700000000000002</v>
      </c>
      <c r="O228" s="98">
        <f>'測定データ貼り付け用シート'!O225-'測定データ貼り付け用シート'!X225</f>
        <v>0.43</v>
      </c>
      <c r="P228" s="98">
        <f>'測定データ貼り付け用シート'!P225-(('測定データ貼り付け用シート'!U225-'測定データ貼り付け用シート'!Y225)*0.2+'測定データ貼り付け用シート'!Y225)</f>
        <v>0.3196</v>
      </c>
      <c r="Q228" s="98">
        <f>'測定データ貼り付け用シート'!Q225-(('測定データ貼り付け用シート'!U225-'測定データ貼り付け用シート'!Y225)*0.3+'測定データ貼り付け用シート'!Y225)</f>
        <v>0.3634</v>
      </c>
      <c r="R228" s="98">
        <f>'測定データ貼り付け用シート'!R225-(('測定データ貼り付け用シート'!U225-'測定データ貼り付け用シート'!Y225)*0.6+'測定データ貼り付け用シート'!Y225)</f>
        <v>0.46179999999999993</v>
      </c>
      <c r="S228" s="98">
        <f>'測定データ貼り付け用シート'!S225-('測定データ貼り付け用シート'!U225*1)</f>
        <v>0.5680000000000001</v>
      </c>
    </row>
    <row r="229" spans="1:19" ht="15">
      <c r="A229" s="99">
        <v>6570</v>
      </c>
      <c r="B229" s="98">
        <f>'測定データ貼り付け用シート'!B226-'測定データ貼り付け用シート'!Y226</f>
        <v>0.14400000000000002</v>
      </c>
      <c r="C229" s="98">
        <f>'測定データ貼り付け用シート'!C226-'測定データ貼り付け用シート'!X226</f>
        <v>0.418</v>
      </c>
      <c r="D229" s="98">
        <f>'測定データ貼り付け用シート'!D226-(('測定データ貼り付け用シート'!W226-'測定データ貼り付け用シート'!Y226)*0.2+'測定データ貼り付け用シート'!Y226)</f>
        <v>0.33499999999999996</v>
      </c>
      <c r="E229" s="98">
        <f>'測定データ貼り付け用シート'!E226-(('測定データ貼り付け用シート'!W226-'測定データ貼り付け用シート'!Y226)*0.3+'測定データ貼り付け用シート'!Y226)</f>
        <v>0.39999999999999997</v>
      </c>
      <c r="F229" s="98">
        <f>'測定データ貼り付け用シート'!F226-(('測定データ貼り付け用シート'!W226-'測定データ貼り付け用シート'!Y226)*0.6+'測定データ貼り付け用シート'!Y226)</f>
        <v>0.5429999999999999</v>
      </c>
      <c r="G229" s="98">
        <f>'測定データ貼り付け用シート'!G226-('測定データ貼り付け用シート'!W226*1)</f>
        <v>0.649</v>
      </c>
      <c r="H229" s="98">
        <f>'測定データ貼り付け用シート'!H226-('測定データ貼り付け用シート'!V226*1)</f>
        <v>0.615</v>
      </c>
      <c r="I229" s="98">
        <f>'測定データ貼り付け用シート'!I226-(('測定データ貼り付け用シート'!V226-'測定データ貼り付け用シート'!Y226)*0.6+'測定データ貼り付け用シート'!Y226)</f>
        <v>0.5312000000000001</v>
      </c>
      <c r="J229" s="98">
        <f>'測定データ貼り付け用シート'!J226-(('測定データ貼り付け用シート'!V226-'測定データ貼り付け用シート'!Y226)*0.3+'測定データ貼り付け用シート'!Y226)</f>
        <v>0.4196</v>
      </c>
      <c r="K229" s="98">
        <f>'測定データ貼り付け用シート'!K226-(('測定データ貼り付け用シート'!V226-'測定データ貼り付け用シート'!Y226)*0.2+'測定データ貼り付け用シート'!Y226)</f>
        <v>0.3544</v>
      </c>
      <c r="L229" s="98">
        <f>'測定データ貼り付け用シート'!L226-'測定データ貼り付け用シート'!X226</f>
        <v>0.436</v>
      </c>
      <c r="M229" s="98">
        <f>'測定データ貼り付け用シート'!M226-'測定データ貼り付け用シート'!Y226</f>
        <v>0.15899999999999997</v>
      </c>
      <c r="N229" s="98">
        <f>'測定データ貼り付け用シート'!N226-'測定データ貼り付け用シート'!Y226</f>
        <v>0.14700000000000002</v>
      </c>
      <c r="O229" s="98">
        <f>'測定データ貼り付け用シート'!O226-'測定データ貼り付け用シート'!X226</f>
        <v>0.429</v>
      </c>
      <c r="P229" s="98">
        <f>'測定データ貼り付け用シート'!P226-(('測定データ貼り付け用シート'!U226-'測定データ貼り付け用シート'!Y226)*0.2+'測定データ貼り付け用シート'!Y226)</f>
        <v>0.31779999999999997</v>
      </c>
      <c r="Q229" s="98">
        <f>'測定データ貼り付け用シート'!Q226-(('測定データ貼り付け用シート'!U226-'測定データ貼り付け用シート'!Y226)*0.3+'測定データ貼り付け用シート'!Y226)</f>
        <v>0.3627</v>
      </c>
      <c r="R229" s="98">
        <f>'測定データ貼り付け用シート'!R226-(('測定データ貼り付け用シート'!U226-'測定データ貼り付け用シート'!Y226)*0.6+'測定データ貼り付け用シート'!Y226)</f>
        <v>0.4614</v>
      </c>
      <c r="S229" s="98">
        <f>'測定データ貼り付け用シート'!S226-('測定データ貼り付け用シート'!U226*1)</f>
        <v>0.567</v>
      </c>
    </row>
    <row r="230" spans="1:19" ht="15">
      <c r="A230" s="99">
        <v>6600</v>
      </c>
      <c r="B230" s="98">
        <f>'測定データ貼り付け用シート'!B227-'測定データ貼り付け用シート'!Y227</f>
        <v>0.14300000000000002</v>
      </c>
      <c r="C230" s="98">
        <f>'測定データ貼り付け用シート'!C227-'測定データ貼り付け用シート'!X227</f>
        <v>0.414</v>
      </c>
      <c r="D230" s="98">
        <f>'測定データ貼り付け用シート'!D227-(('測定データ貼り付け用シート'!W227-'測定データ貼り付け用シート'!Y227)*0.2+'測定データ貼り付け用シート'!Y227)</f>
        <v>0.33199999999999996</v>
      </c>
      <c r="E230" s="98">
        <f>'測定データ貼り付け用シート'!E227-(('測定データ貼り付け用シート'!W227-'測定データ貼り付け用シート'!Y227)*0.3+'測定データ貼り付け用シート'!Y227)</f>
        <v>0.39699999999999996</v>
      </c>
      <c r="F230" s="98">
        <f>'測定データ貼り付け用シート'!F227-(('測定データ貼り付け用シート'!W227-'測定データ貼り付け用シート'!Y227)*0.6+'測定データ貼り付け用シート'!Y227)</f>
        <v>0.54</v>
      </c>
      <c r="G230" s="98">
        <f>'測定データ貼り付け用シート'!G227-('測定データ貼り付け用シート'!W227*1)</f>
        <v>0.647</v>
      </c>
      <c r="H230" s="98">
        <f>'測定データ貼り付け用シート'!H227-('測定データ貼り付け用シート'!V227*1)</f>
        <v>0.614</v>
      </c>
      <c r="I230" s="98">
        <f>'測定データ貼り付け用シート'!I227-(('測定データ貼り付け用シート'!V227-'測定データ貼り付け用シート'!Y227)*0.6+'測定データ貼り付け用シート'!Y227)</f>
        <v>0.5292000000000001</v>
      </c>
      <c r="J230" s="98">
        <f>'測定データ貼り付け用シート'!J227-(('測定データ貼り付け用シート'!V227-'測定データ貼り付け用シート'!Y227)*0.3+'測定データ貼り付け用シート'!Y227)</f>
        <v>0.41759999999999997</v>
      </c>
      <c r="K230" s="98">
        <f>'測定データ貼り付け用シート'!K227-(('測定データ貼り付け用シート'!V227-'測定データ貼り付け用シート'!Y227)*0.2+'測定データ貼り付け用シート'!Y227)</f>
        <v>0.3524</v>
      </c>
      <c r="L230" s="98">
        <f>'測定データ貼り付け用シート'!L227-'測定データ貼り付け用シート'!X227</f>
        <v>0.434</v>
      </c>
      <c r="M230" s="98">
        <f>'測定データ貼り付け用シート'!M227-'測定データ貼り付け用シート'!Y227</f>
        <v>0.15800000000000003</v>
      </c>
      <c r="N230" s="98">
        <f>'測定データ貼り付け用シート'!N227-'測定データ貼り付け用シート'!Y227</f>
        <v>0.14600000000000002</v>
      </c>
      <c r="O230" s="98">
        <f>'測定データ貼り付け用シート'!O227-'測定データ貼り付け用シート'!X227</f>
        <v>0.427</v>
      </c>
      <c r="P230" s="98">
        <f>'測定データ貼り付け用シート'!P227-(('測定データ貼り付け用シート'!U227-'測定データ貼り付け用シート'!Y227)*0.2+'測定データ貼り付け用シート'!Y227)</f>
        <v>0.31579999999999997</v>
      </c>
      <c r="Q230" s="98">
        <f>'測定データ貼り付け用シート'!Q227-(('測定データ貼り付け用シート'!U227-'測定データ貼り付け用シート'!Y227)*0.3+'測定データ貼り付け用シート'!Y227)</f>
        <v>0.3597</v>
      </c>
      <c r="R230" s="98">
        <f>'測定データ貼り付け用シート'!R227-(('測定データ貼り付け用シート'!U227-'測定データ貼り付け用シート'!Y227)*0.6+'測定データ貼り付け用シート'!Y227)</f>
        <v>0.4594000000000001</v>
      </c>
      <c r="S230" s="98">
        <f>'測定データ貼り付け用シート'!S227-('測定データ貼り付け用シート'!U227*1)</f>
        <v>0.5660000000000001</v>
      </c>
    </row>
    <row r="231" spans="1:19" ht="15">
      <c r="A231" s="99">
        <v>6630</v>
      </c>
      <c r="B231" s="98">
        <f>'測定データ貼り付け用シート'!B228-'測定データ貼り付け用シート'!Y228</f>
        <v>0.14300000000000002</v>
      </c>
      <c r="C231" s="98">
        <f>'測定データ貼り付け用シート'!C228-'測定データ貼り付け用シート'!X228</f>
        <v>0.415</v>
      </c>
      <c r="D231" s="98">
        <f>'測定データ貼り付け用シート'!D228-(('測定データ貼り付け用シート'!W228-'測定データ貼り付け用シート'!Y228)*0.2+'測定データ貼り付け用シート'!Y228)</f>
        <v>0.3328</v>
      </c>
      <c r="E231" s="98">
        <f>'測定データ貼り付け用シート'!E228-(('測定データ貼り付け用シート'!W228-'測定データ貼り付け用シート'!Y228)*0.3+'測定データ貼り付け用シート'!Y228)</f>
        <v>0.39769999999999994</v>
      </c>
      <c r="F231" s="98">
        <f>'測定データ貼り付け用シート'!F228-(('測定データ貼り付け用シート'!W228-'測定データ貼り付け用シート'!Y228)*0.6+'測定データ貼り付け用シート'!Y228)</f>
        <v>0.5404</v>
      </c>
      <c r="G231" s="98">
        <f>'測定データ貼り付け用シート'!G228-('測定データ貼り付け用シート'!W228*1)</f>
        <v>0.647</v>
      </c>
      <c r="H231" s="98">
        <f>'測定データ貼り付け用シート'!H228-('測定データ貼り付け用シート'!V228*1)</f>
        <v>0.613</v>
      </c>
      <c r="I231" s="98">
        <f>'測定データ貼り付け用シート'!I228-(('測定データ貼り付け用シート'!V228-'測定データ貼り付け用シート'!Y228)*0.6+'測定データ貼り付け用シート'!Y228)</f>
        <v>0.5286000000000001</v>
      </c>
      <c r="J231" s="98">
        <f>'測定データ貼り付け用シート'!J228-(('測定データ貼り付け用シート'!V228-'測定データ貼り付け用シート'!Y228)*0.3+'測定データ貼り付け用シート'!Y228)</f>
        <v>0.4183</v>
      </c>
      <c r="K231" s="98">
        <f>'測定データ貼り付け用シート'!K228-(('測定データ貼り付け用シート'!V228-'測定データ貼り付け用シート'!Y228)*0.2+'測定データ貼り付け用シート'!Y228)</f>
        <v>0.35219999999999996</v>
      </c>
      <c r="L231" s="98">
        <f>'測定データ貼り付け用シート'!L228-'測定データ貼り付け用シート'!X228</f>
        <v>0.433</v>
      </c>
      <c r="M231" s="98">
        <f>'測定データ貼り付け用シート'!M228-'測定データ貼り付け用シート'!Y228</f>
        <v>0.15700000000000003</v>
      </c>
      <c r="N231" s="98">
        <f>'測定データ貼り付け用シート'!N228-'測定データ貼り付け用シート'!Y228</f>
        <v>0.14500000000000002</v>
      </c>
      <c r="O231" s="98">
        <f>'測定データ貼り付け用シート'!O228-'測定データ貼り付け用シート'!X228</f>
        <v>0.427</v>
      </c>
      <c r="P231" s="98">
        <f>'測定データ貼り付け用シート'!P228-(('測定データ貼り付け用シート'!U228-'測定データ貼り付け用シート'!Y228)*0.2+'測定データ貼り付け用シート'!Y228)</f>
        <v>0.3156</v>
      </c>
      <c r="Q231" s="98">
        <f>'測定データ貼り付け用シート'!Q228-(('測定データ貼り付け用シート'!U228-'測定データ貼り付け用シート'!Y228)*0.3+'測定データ貼り付け用シート'!Y228)</f>
        <v>0.3604</v>
      </c>
      <c r="R231" s="98">
        <f>'測定データ貼り付け用シート'!R228-(('測定データ貼り付け用シート'!U228-'測定データ貼り付け用シート'!Y228)*0.6+'測定データ貼り付け用シート'!Y228)</f>
        <v>0.45880000000000004</v>
      </c>
      <c r="S231" s="98">
        <f>'測定データ貼り付け用シート'!S228-('測定データ貼り付け用シート'!U228*1)</f>
        <v>0.565</v>
      </c>
    </row>
    <row r="232" spans="1:19" ht="15">
      <c r="A232" s="99">
        <v>6660</v>
      </c>
      <c r="B232" s="98">
        <f>'測定データ貼り付け用シート'!B229-'測定データ貼り付け用シート'!Y229</f>
        <v>0.14</v>
      </c>
      <c r="C232" s="98">
        <f>'測定データ貼り付け用シート'!C229-'測定データ貼り付け用シート'!X229</f>
        <v>0.414</v>
      </c>
      <c r="D232" s="98">
        <f>'測定データ貼り付け用シート'!D229-(('測定データ貼り付け用シート'!W229-'測定データ貼り付け用シート'!Y229)*0.2+'測定データ貼り付け用シート'!Y229)</f>
        <v>0.32999999999999996</v>
      </c>
      <c r="E232" s="98">
        <f>'測定データ貼り付け用シート'!E229-(('測定データ貼り付け用シート'!W229-'測定データ貼り付け用シート'!Y229)*0.3+'測定データ貼り付け用シート'!Y229)</f>
        <v>0.39599999999999996</v>
      </c>
      <c r="F232" s="98">
        <f>'測定データ貼り付け用シート'!F229-(('測定データ貼り付け用シート'!W229-'測定データ貼り付け用シート'!Y229)*0.6+'測定データ貼り付け用シート'!Y229)</f>
        <v>0.54</v>
      </c>
      <c r="G232" s="98">
        <f>'測定データ貼り付け用シート'!G229-('測定データ貼り付け用シート'!W229*1)</f>
        <v>0.6459999999999999</v>
      </c>
      <c r="H232" s="98">
        <f>'測定データ貼り付け用シート'!H229-('測定データ貼り付け用シート'!V229*1)</f>
        <v>0.612</v>
      </c>
      <c r="I232" s="98">
        <f>'測定データ貼り付け用シート'!I229-(('測定データ貼り付け用シート'!V229-'測定データ貼り付け用シート'!Y229)*0.6+'測定データ貼り付け用シート'!Y229)</f>
        <v>0.5278</v>
      </c>
      <c r="J232" s="98">
        <f>'測定データ貼り付け用シート'!J229-(('測定データ貼り付け用シート'!V229-'測定データ貼り付け用シート'!Y229)*0.3+'測定データ貼り付け用シート'!Y229)</f>
        <v>0.41589999999999994</v>
      </c>
      <c r="K232" s="98">
        <f>'測定データ貼り付け用シート'!K229-(('測定データ貼り付け用シート'!V229-'測定データ貼り付け用シート'!Y229)*0.2+'測定データ貼り付け用シート'!Y229)</f>
        <v>0.3496</v>
      </c>
      <c r="L232" s="98">
        <f>'測定データ貼り付け用シート'!L229-'測定データ貼り付け用シート'!X229</f>
        <v>0.433</v>
      </c>
      <c r="M232" s="98">
        <f>'測定データ貼り付け用シート'!M229-'測定データ貼り付け用シート'!Y229</f>
        <v>0.15400000000000003</v>
      </c>
      <c r="N232" s="98">
        <f>'測定データ貼り付け用シート'!N229-'測定データ貼り付け用シート'!Y229</f>
        <v>0.14200000000000002</v>
      </c>
      <c r="O232" s="98">
        <f>'測定データ貼り付け用シート'!O229-'測定データ貼り付け用シート'!X229</f>
        <v>0.426</v>
      </c>
      <c r="P232" s="98">
        <f>'測定データ貼り付け用シート'!P229-(('測定データ貼り付け用シート'!U229-'測定データ貼り付け用シート'!Y229)*0.2+'測定データ貼り付け用シート'!Y229)</f>
        <v>0.313</v>
      </c>
      <c r="Q232" s="98">
        <f>'測定データ貼り付け用シート'!Q229-(('測定データ貼り付け用シート'!U229-'測定データ貼り付け用シート'!Y229)*0.3+'測定データ貼り付け用シート'!Y229)</f>
        <v>0.358</v>
      </c>
      <c r="R232" s="98">
        <f>'測定データ貼り付け用シート'!R229-(('測定データ貼り付け用シート'!U229-'測定データ貼り付け用シート'!Y229)*0.6+'測定データ貼り付け用シート'!Y229)</f>
        <v>0.4580000000000001</v>
      </c>
      <c r="S232" s="98">
        <f>'測定データ貼り付け用シート'!S229-('測定データ貼り付け用シート'!U229*1)</f>
        <v>0.565</v>
      </c>
    </row>
    <row r="233" spans="1:19" ht="15">
      <c r="A233" s="99">
        <v>6690</v>
      </c>
      <c r="B233" s="98">
        <f>'測定データ貼り付け用シート'!B230-'測定データ貼り付け用シート'!Y230</f>
        <v>0.14</v>
      </c>
      <c r="C233" s="98">
        <f>'測定データ貼り付け用シート'!C230-'測定データ貼り付け用シート'!X230</f>
        <v>0.411</v>
      </c>
      <c r="D233" s="98">
        <f>'測定データ貼り付け用シート'!D230-(('測定データ貼り付け用シート'!W230-'測定データ貼り付け用シート'!Y230)*0.2+'測定データ貼り付け用シート'!Y230)</f>
        <v>0.32799999999999996</v>
      </c>
      <c r="E233" s="98">
        <f>'測定データ貼り付け用シート'!E230-(('測定データ貼り付け用シート'!W230-'測定データ貼り付け用シート'!Y230)*0.3+'測定データ貼り付け用シート'!Y230)</f>
        <v>0.39399999999999996</v>
      </c>
      <c r="F233" s="98">
        <f>'測定データ貼り付け用シート'!F230-(('測定データ貼り付け用シート'!W230-'測定データ貼り付け用シート'!Y230)*0.6+'測定データ貼り付け用シート'!Y230)</f>
        <v>0.5369999999999999</v>
      </c>
      <c r="G233" s="98">
        <f>'測定データ貼り付け用シート'!G230-('測定データ貼り付け用シート'!W230*1)</f>
        <v>0.645</v>
      </c>
      <c r="H233" s="98">
        <f>'測定データ貼り付け用シート'!H230-('測定データ貼り付け用シート'!V230*1)</f>
        <v>0.612</v>
      </c>
      <c r="I233" s="98">
        <f>'測定データ貼り付け用シート'!I230-(('測定データ貼り付け用シート'!V230-'測定データ貼り付け用シート'!Y230)*0.6+'測定データ貼り付け用シート'!Y230)</f>
        <v>0.5278</v>
      </c>
      <c r="J233" s="98">
        <f>'測定データ貼り付け用シート'!J230-(('測定データ貼り付け用シート'!V230-'測定データ貼り付け用シート'!Y230)*0.3+'測定データ貼り付け用シート'!Y230)</f>
        <v>0.41489999999999994</v>
      </c>
      <c r="K233" s="98">
        <f>'測定データ貼り付け用シート'!K230-(('測定データ貼り付け用シート'!V230-'測定データ貼り付け用シート'!Y230)*0.2+'測定データ貼り付け用シート'!Y230)</f>
        <v>0.3486</v>
      </c>
      <c r="L233" s="98">
        <f>'測定データ貼り付け用シート'!L230-'測定データ貼り付け用シート'!X230</f>
        <v>0.431</v>
      </c>
      <c r="M233" s="98">
        <f>'測定データ貼り付け用シート'!M230-'測定データ貼り付け用シート'!Y230</f>
        <v>0.15400000000000003</v>
      </c>
      <c r="N233" s="98">
        <f>'測定データ貼り付け用シート'!N230-'測定データ貼り付け用シート'!Y230</f>
        <v>0.14200000000000002</v>
      </c>
      <c r="O233" s="98">
        <f>'測定データ貼り付け用シート'!O230-'測定データ貼り付け用シート'!X230</f>
        <v>0.423</v>
      </c>
      <c r="P233" s="98">
        <f>'測定データ貼り付け用シート'!P230-(('測定データ貼り付け用シート'!U230-'測定データ貼り付け用シート'!Y230)*0.2+'測定データ貼り付け用シート'!Y230)</f>
        <v>0.31279999999999997</v>
      </c>
      <c r="Q233" s="98">
        <f>'測定データ貼り付け用シート'!Q230-(('測定データ貼り付け用シート'!U230-'測定データ貼り付け用シート'!Y230)*0.3+'測定データ貼り付け用シート'!Y230)</f>
        <v>0.3567</v>
      </c>
      <c r="R233" s="98">
        <f>'測定データ貼り付け用シート'!R230-(('測定データ貼り付け用シート'!U230-'測定データ貼り付け用シート'!Y230)*0.6+'測定データ貼り付け用シート'!Y230)</f>
        <v>0.4554000000000001</v>
      </c>
      <c r="S233" s="98">
        <f>'測定データ貼り付け用シート'!S230-('測定データ貼り付け用シート'!U230*1)</f>
        <v>0.563</v>
      </c>
    </row>
    <row r="234" spans="1:19" ht="15">
      <c r="A234" s="99">
        <v>6720</v>
      </c>
      <c r="B234" s="98">
        <f>'測定データ貼り付け用シート'!B231-'測定データ貼り付け用シート'!Y231</f>
        <v>0.139</v>
      </c>
      <c r="C234" s="98">
        <f>'測定データ貼り付け用シート'!C231-'測定データ貼り付け用シート'!X231</f>
        <v>0.412</v>
      </c>
      <c r="D234" s="98">
        <f>'測定データ貼り付け用シート'!D231-(('測定データ貼り付け用シート'!W231-'測定データ貼り付け用シート'!Y231)*0.2+'測定データ貼り付け用シート'!Y231)</f>
        <v>0.33099999999999996</v>
      </c>
      <c r="E234" s="98">
        <f>'測定データ貼り付け用シート'!E231-(('測定データ貼り付け用シート'!W231-'測定データ貼り付け用シート'!Y231)*0.3+'測定データ貼り付け用シート'!Y231)</f>
        <v>0.39299999999999996</v>
      </c>
      <c r="F234" s="98">
        <f>'測定データ貼り付け用シート'!F231-(('測定データ貼り付け用シート'!W231-'測定データ貼り付け用シート'!Y231)*0.6+'測定データ貼り付け用シート'!Y231)</f>
        <v>0.5369999999999999</v>
      </c>
      <c r="G234" s="98">
        <f>'測定データ貼り付け用シート'!G231-('測定データ貼り付け用シート'!W231*1)</f>
        <v>0.645</v>
      </c>
      <c r="H234" s="98">
        <f>'測定データ貼り付け用シート'!H231-('測定データ貼り付け用シート'!V231*1)</f>
        <v>0.612</v>
      </c>
      <c r="I234" s="98">
        <f>'測定データ貼り付け用シート'!I231-(('測定データ貼り付け用シート'!V231-'測定データ貼り付け用シート'!Y231)*0.6+'測定データ貼り付け用シート'!Y231)</f>
        <v>0.5258</v>
      </c>
      <c r="J234" s="98">
        <f>'測定データ貼り付け用シート'!J231-(('測定データ貼り付け用シート'!V231-'測定データ貼り付け用シート'!Y231)*0.3+'測定データ貼り付け用シート'!Y231)</f>
        <v>0.41389999999999993</v>
      </c>
      <c r="K234" s="98">
        <f>'測定データ貼り付け用シート'!K231-(('測定データ貼り付け用シート'!V231-'測定データ貼り付け用シート'!Y231)*0.2+'測定データ貼り付け用シート'!Y231)</f>
        <v>0.3476</v>
      </c>
      <c r="L234" s="98">
        <f>'測定データ貼り付け用シート'!L231-'測定データ貼り付け用シート'!X231</f>
        <v>0.431</v>
      </c>
      <c r="M234" s="98">
        <f>'測定データ貼り付け用シート'!M231-'測定データ貼り付け用シート'!Y231</f>
        <v>0.15200000000000002</v>
      </c>
      <c r="N234" s="98">
        <f>'測定データ貼り付け用シート'!N231-'測定データ貼り付け用シート'!Y231</f>
        <v>0.139</v>
      </c>
      <c r="O234" s="98">
        <f>'測定データ貼り付け用シート'!O231-'測定データ貼り付け用シート'!X231</f>
        <v>0.424</v>
      </c>
      <c r="P234" s="98">
        <f>'測定データ貼り付け用シート'!P231-(('測定データ貼り付け用シート'!U231-'測定データ貼り付け用シート'!Y231)*0.2+'測定データ貼り付け用シート'!Y231)</f>
        <v>0.31179999999999997</v>
      </c>
      <c r="Q234" s="98">
        <f>'測定データ貼り付け用シート'!Q231-(('測定データ貼り付け用シート'!U231-'測定データ貼り付け用シート'!Y231)*0.3+'測定データ貼り付け用シート'!Y231)</f>
        <v>0.3557</v>
      </c>
      <c r="R234" s="98">
        <f>'測定データ貼り付け用シート'!R231-(('測定データ貼り付け用シート'!U231-'測定データ貼り付け用シート'!Y231)*0.6+'測定データ貼り付け用シート'!Y231)</f>
        <v>0.4554000000000001</v>
      </c>
      <c r="S234" s="98">
        <f>'測定データ貼り付け用シート'!S231-('測定データ貼り付け用シート'!U231*1)</f>
        <v>0.563</v>
      </c>
    </row>
    <row r="235" spans="1:19" ht="15">
      <c r="A235" s="99">
        <v>6750</v>
      </c>
      <c r="B235" s="98">
        <f>'測定データ貼り付け用シート'!B232-'測定データ貼り付け用シート'!Y232</f>
        <v>0.137</v>
      </c>
      <c r="C235" s="98">
        <f>'測定データ貼り付け用シート'!C232-'測定データ貼り付け用シート'!X232</f>
        <v>0.411</v>
      </c>
      <c r="D235" s="98">
        <f>'測定データ貼り付け用シート'!D232-(('測定データ貼り付け用シート'!W232-'測定データ貼り付け用シート'!Y232)*0.2+'測定データ貼り付け用シート'!Y232)</f>
        <v>0.3252</v>
      </c>
      <c r="E235" s="98">
        <f>'測定データ貼り付け用シート'!E232-(('測定データ貼り付け用シート'!W232-'測定データ貼り付け用シート'!Y232)*0.3+'測定データ貼り付け用シート'!Y232)</f>
        <v>0.3943</v>
      </c>
      <c r="F235" s="98">
        <f>'測定データ貼り付け用シート'!F232-(('測定データ貼り付け用シート'!W232-'測定データ貼り付け用シート'!Y232)*0.6+'測定データ貼り付け用シート'!Y232)</f>
        <v>0.5386</v>
      </c>
      <c r="G235" s="98">
        <f>'測定データ貼り付け用シート'!G232-('測定データ貼り付け用シート'!W232*1)</f>
        <v>0.6459999999999999</v>
      </c>
      <c r="H235" s="98">
        <f>'測定データ貼り付け用シート'!H232-('測定データ貼り付け用シート'!V232*1)</f>
        <v>0.611</v>
      </c>
      <c r="I235" s="98">
        <f>'測定データ貼り付け用シート'!I232-(('測定データ貼り付け用シート'!V232-'測定データ貼り付け用シート'!Y232)*0.6+'測定データ貼り付け用シート'!Y232)</f>
        <v>0.5258</v>
      </c>
      <c r="J235" s="98">
        <f>'測定データ貼り付け用シート'!J232-(('測定データ貼り付け用シート'!V232-'測定データ貼り付け用シート'!Y232)*0.3+'測定データ貼り付け用シート'!Y232)</f>
        <v>0.41289999999999993</v>
      </c>
      <c r="K235" s="98">
        <f>'測定データ貼り付け用シート'!K232-(('測定データ貼り付け用シート'!V232-'測定データ貼り付け用シート'!Y232)*0.2+'測定データ貼り付け用シート'!Y232)</f>
        <v>0.3456</v>
      </c>
      <c r="L235" s="98">
        <f>'測定データ貼り付け用シート'!L232-'測定データ貼り付け用シート'!X232</f>
        <v>0.429</v>
      </c>
      <c r="M235" s="98">
        <f>'測定データ貼り付け用シート'!M232-'測定データ貼り付け用シート'!Y232</f>
        <v>0.15100000000000002</v>
      </c>
      <c r="N235" s="98">
        <f>'測定データ貼り付け用シート'!N232-'測定データ貼り付け用シート'!Y232</f>
        <v>0.137</v>
      </c>
      <c r="O235" s="98">
        <f>'測定データ貼り付け用シート'!O232-'測定データ貼り付け用シート'!X232</f>
        <v>0.423</v>
      </c>
      <c r="P235" s="98">
        <f>'測定データ貼り付け用シート'!P232-(('測定データ貼り付け用シート'!U232-'測定データ貼り付け用シート'!Y232)*0.2+'測定データ貼り付け用シート'!Y232)</f>
        <v>0.311</v>
      </c>
      <c r="Q235" s="98">
        <f>'測定データ貼り付け用シート'!Q232-(('測定データ貼り付け用シート'!U232-'測定データ貼り付け用シート'!Y232)*0.3+'測定データ貼り付け用シート'!Y232)</f>
        <v>0.354</v>
      </c>
      <c r="R235" s="98">
        <f>'測定データ貼り付け用シート'!R232-(('測定データ貼り付け用シート'!U232-'測定データ貼り付け用シート'!Y232)*0.6+'測定データ貼り付け用シート'!Y232)</f>
        <v>0.45300000000000007</v>
      </c>
      <c r="S235" s="98">
        <f>'測定データ貼り付け用シート'!S232-('測定データ貼り付け用シート'!U232*1)</f>
        <v>0.562</v>
      </c>
    </row>
    <row r="236" spans="1:19" ht="15">
      <c r="A236" s="99">
        <v>6780</v>
      </c>
      <c r="B236" s="98">
        <f>'測定データ貼り付け用シート'!B233-'測定データ貼り付け用シート'!Y233</f>
        <v>0.136</v>
      </c>
      <c r="C236" s="98">
        <f>'測定データ貼り付け用シート'!C233-'測定データ貼り付け用シート'!X233</f>
        <v>0.409</v>
      </c>
      <c r="D236" s="98">
        <f>'測定データ貼り付け用シート'!D233-(('測定データ貼り付け用シート'!W233-'測定データ貼り付け用シート'!Y233)*0.2+'測定データ貼り付け用シート'!Y233)</f>
        <v>0.3272</v>
      </c>
      <c r="E236" s="98">
        <f>'測定データ貼り付け用シート'!E233-(('測定データ貼り付け用シート'!W233-'測定データ貼り付け用シート'!Y233)*0.3+'測定データ貼り付け用シート'!Y233)</f>
        <v>0.3913</v>
      </c>
      <c r="F236" s="98">
        <f>'測定データ貼り付け用シート'!F233-(('測定データ貼り付け用シート'!W233-'測定データ貼り付け用シート'!Y233)*0.6+'測定データ貼り付け用シート'!Y233)</f>
        <v>0.5356</v>
      </c>
      <c r="G236" s="98">
        <f>'測定データ貼り付け用シート'!G233-('測定データ貼り付け用シート'!W233*1)</f>
        <v>0.6439999999999999</v>
      </c>
      <c r="H236" s="98">
        <f>'測定データ貼り付け用シート'!H233-('測定データ貼り付け用シート'!V233*1)</f>
        <v>0.61</v>
      </c>
      <c r="I236" s="98">
        <f>'測定データ貼り付け用シート'!I233-(('測定データ貼り付け用シート'!V233-'測定データ貼り付け用シート'!Y233)*0.6+'測定データ貼り付け用シート'!Y233)</f>
        <v>0.5258</v>
      </c>
      <c r="J236" s="98">
        <f>'測定データ貼り付け用シート'!J233-(('測定データ貼り付け用シート'!V233-'測定データ貼り付け用シート'!Y233)*0.3+'測定データ貼り付け用シート'!Y233)</f>
        <v>0.41189999999999993</v>
      </c>
      <c r="K236" s="98">
        <f>'測定データ貼り付け用シート'!K233-(('測定データ貼り付け用シート'!V233-'測定データ貼り付け用シート'!Y233)*0.2+'測定データ貼り付け用シート'!Y233)</f>
        <v>0.3456</v>
      </c>
      <c r="L236" s="98">
        <f>'測定データ貼り付け用シート'!L233-'測定データ貼り付け用シート'!X233</f>
        <v>0.428</v>
      </c>
      <c r="M236" s="98">
        <f>'測定データ貼り付け用シート'!M233-'測定データ貼り付け用シート'!Y233</f>
        <v>0.15000000000000002</v>
      </c>
      <c r="N236" s="98">
        <f>'測定データ貼り付け用シート'!N233-'測定データ貼り付け用シート'!Y233</f>
        <v>0.136</v>
      </c>
      <c r="O236" s="98">
        <f>'測定データ貼り付け用シート'!O233-'測定データ貼り付け用シート'!X233</f>
        <v>0.421</v>
      </c>
      <c r="P236" s="98">
        <f>'測定データ貼り付け用シート'!P233-(('測定データ貼り付け用シート'!U233-'測定データ貼り付け用シート'!Y233)*0.2+'測定データ貼り付け用シート'!Y233)</f>
        <v>0.309</v>
      </c>
      <c r="Q236" s="98">
        <f>'測定データ貼り付け用シート'!Q233-(('測定データ貼り付け用シート'!U233-'測定データ貼り付け用シート'!Y233)*0.3+'測定データ貼り付け用シート'!Y233)</f>
        <v>0.354</v>
      </c>
      <c r="R236" s="98">
        <f>'測定データ貼り付け用シート'!R233-(('測定データ貼り付け用シート'!U233-'測定データ貼り付け用シート'!Y233)*0.6+'測定データ貼り付け用シート'!Y233)</f>
        <v>0.45300000000000007</v>
      </c>
      <c r="S236" s="98">
        <f>'測定データ貼り付け用シート'!S233-('測定データ貼り付け用シート'!U233*1)</f>
        <v>0.5609999999999999</v>
      </c>
    </row>
    <row r="237" spans="1:19" ht="15">
      <c r="A237" s="99">
        <v>6810</v>
      </c>
      <c r="B237" s="98">
        <f>'測定データ貼り付け用シート'!B234-'測定データ貼り付け用シート'!Y234</f>
        <v>0.135</v>
      </c>
      <c r="C237" s="98">
        <f>'測定データ貼り付け用シート'!C234-'測定データ貼り付け用シート'!X234</f>
        <v>0.407</v>
      </c>
      <c r="D237" s="98">
        <f>'測定データ貼り付け用シート'!D234-(('測定データ貼り付け用シート'!W234-'測定データ貼り付け用シート'!Y234)*0.2+'測定データ貼り付け用シート'!Y234)</f>
        <v>0.32300000000000006</v>
      </c>
      <c r="E237" s="98">
        <f>'測定データ貼り付け用シート'!E234-(('測定データ貼り付け用シート'!W234-'測定データ貼り付け用シート'!Y234)*0.3+'測定データ貼り付け用シート'!Y234)</f>
        <v>0.39099999999999996</v>
      </c>
      <c r="F237" s="98">
        <f>'測定データ貼り付け用シート'!F234-(('測定データ貼り付け用シート'!W234-'測定データ貼り付け用シート'!Y234)*0.6+'測定データ貼り付け用シート'!Y234)</f>
        <v>0.5349999999999999</v>
      </c>
      <c r="G237" s="98">
        <f>'測定データ貼り付け用シート'!G234-('測定データ貼り付け用シート'!W234*1)</f>
        <v>0.6440000000000001</v>
      </c>
      <c r="H237" s="98">
        <f>'測定データ貼り付け用シート'!H234-('測定データ貼り付け用シート'!V234*1)</f>
        <v>0.608</v>
      </c>
      <c r="I237" s="98">
        <f>'測定データ貼り付け用シート'!I234-(('測定データ貼り付け用シート'!V234-'測定データ貼り付け用シート'!Y234)*0.6+'測定データ貼り付け用シート'!Y234)</f>
        <v>0.5242</v>
      </c>
      <c r="J237" s="98">
        <f>'測定データ貼り付け用シート'!J234-(('測定データ貼り付け用シート'!V234-'測定データ貼り付け用シート'!Y234)*0.3+'測定データ貼り付け用シート'!Y234)</f>
        <v>0.41059999999999997</v>
      </c>
      <c r="K237" s="98">
        <f>'測定データ貼り付け用シート'!K234-(('測定データ貼り付け用シート'!V234-'測定データ貼り付け用シート'!Y234)*0.2+'測定データ貼り付け用シート'!Y234)</f>
        <v>0.3434</v>
      </c>
      <c r="L237" s="98">
        <f>'測定データ貼り付け用シート'!L234-'測定データ貼り付け用シート'!X234</f>
        <v>0.425</v>
      </c>
      <c r="M237" s="98">
        <f>'測定データ貼り付け用シート'!M234-'測定データ貼り付け用シート'!Y234</f>
        <v>0.14900000000000002</v>
      </c>
      <c r="N237" s="98">
        <f>'測定データ貼り付け用シート'!N234-'測定データ貼り付け用シート'!Y234</f>
        <v>0.135</v>
      </c>
      <c r="O237" s="98">
        <f>'測定データ貼り付け用シート'!O234-'測定データ貼り付け用シート'!X234</f>
        <v>0.42</v>
      </c>
      <c r="P237" s="98">
        <f>'測定データ貼り付け用シート'!P234-(('測定データ貼り付け用シート'!U234-'測定データ貼り付け用シート'!Y234)*0.2+'測定データ貼り付け用シート'!Y234)</f>
        <v>0.30779999999999996</v>
      </c>
      <c r="Q237" s="98">
        <f>'測定データ貼り付け用シート'!Q234-(('測定データ貼り付け用シート'!U234-'測定データ貼り付け用シート'!Y234)*0.3+'測定データ貼り付け用シート'!Y234)</f>
        <v>0.3517</v>
      </c>
      <c r="R237" s="98">
        <f>'測定データ貼り付け用シート'!R234-(('測定データ貼り付け用シート'!U234-'測定データ貼り付け用シート'!Y234)*0.6+'測定データ貼り付け用シート'!Y234)</f>
        <v>0.4514000000000001</v>
      </c>
      <c r="S237" s="98">
        <f>'測定データ貼り付け用シート'!S234-('測定データ貼り付け用シート'!U234*1)</f>
        <v>0.562</v>
      </c>
    </row>
    <row r="238" spans="1:19" ht="15">
      <c r="A238" s="99">
        <v>6840</v>
      </c>
      <c r="B238" s="98">
        <f>'測定データ貼り付け用シート'!B235-'測定データ貼り付け用シート'!Y235</f>
        <v>0.134</v>
      </c>
      <c r="C238" s="98">
        <f>'測定データ貼り付け用シート'!C235-'測定データ貼り付け用シート'!X235</f>
        <v>0.408</v>
      </c>
      <c r="D238" s="98">
        <f>'測定データ貼り付け用シート'!D235-(('測定データ貼り付け用シート'!W235-'測定データ貼り付け用シート'!Y235)*0.2+'測定データ貼り付け用シート'!Y235)</f>
        <v>0.32300000000000006</v>
      </c>
      <c r="E238" s="98">
        <f>'測定データ貼り付け用シート'!E235-(('測定データ貼り付け用シート'!W235-'測定データ貼り付け用シート'!Y235)*0.3+'測定データ貼り付け用シート'!Y235)</f>
        <v>0.38999999999999996</v>
      </c>
      <c r="F238" s="98">
        <f>'測定データ貼り付け用シート'!F235-(('測定データ貼り付け用シート'!W235-'測定データ貼り付け用シート'!Y235)*0.6+'測定データ貼り付け用シート'!Y235)</f>
        <v>0.532</v>
      </c>
      <c r="G238" s="98">
        <f>'測定データ貼り付け用シート'!G235-('測定データ貼り付け用シート'!W235*1)</f>
        <v>0.6420000000000001</v>
      </c>
      <c r="H238" s="98">
        <f>'測定データ貼り付け用シート'!H235-('測定データ貼り付け用シート'!V235*1)</f>
        <v>0.609</v>
      </c>
      <c r="I238" s="98">
        <f>'測定データ貼り付け用シート'!I235-(('測定データ貼り付け用シート'!V235-'測定データ貼り付け用シート'!Y235)*0.6+'測定データ貼り付け用シート'!Y235)</f>
        <v>0.5218</v>
      </c>
      <c r="J238" s="98">
        <f>'測定データ貼り付け用シート'!J235-(('測定データ貼り付け用シート'!V235-'測定データ貼り付け用シート'!Y235)*0.3+'測定データ貼り付け用シート'!Y235)</f>
        <v>0.40889999999999993</v>
      </c>
      <c r="K238" s="98">
        <f>'測定データ貼り付け用シート'!K235-(('測定データ貼り付け用シート'!V235-'測定データ貼り付け用シート'!Y235)*0.2+'測定データ貼り付け用シート'!Y235)</f>
        <v>0.3426</v>
      </c>
      <c r="L238" s="98">
        <f>'測定データ貼り付け用シート'!L235-'測定データ貼り付け用シート'!X235</f>
        <v>0.426</v>
      </c>
      <c r="M238" s="98">
        <f>'測定データ貼り付け用シート'!M235-'測定データ貼り付け用シート'!Y235</f>
        <v>0.14700000000000002</v>
      </c>
      <c r="N238" s="98">
        <f>'測定データ貼り付け用シート'!N235-'測定データ貼り付け用シート'!Y235</f>
        <v>0.134</v>
      </c>
      <c r="O238" s="98">
        <f>'測定データ貼り付け用シート'!O235-'測定データ貼り付け用シート'!X235</f>
        <v>0.419</v>
      </c>
      <c r="P238" s="98">
        <f>'測定データ貼り付け用シート'!P235-(('測定データ貼り付け用シート'!U235-'測定データ貼り付け用シート'!Y235)*0.2+'測定データ貼り付け用シート'!Y235)</f>
        <v>0.306</v>
      </c>
      <c r="Q238" s="98">
        <f>'測定データ貼り付け用シート'!Q235-(('測定データ貼り付け用シート'!U235-'測定データ貼り付け用シート'!Y235)*0.3+'測定データ貼り付け用シート'!Y235)</f>
        <v>0.351</v>
      </c>
      <c r="R238" s="98">
        <f>'測定データ貼り付け用シート'!R235-(('測定データ貼り付け用シート'!U235-'測定データ貼り付け用シート'!Y235)*0.6+'測定データ貼り付け用シート'!Y235)</f>
        <v>0.45000000000000007</v>
      </c>
      <c r="S238" s="98">
        <f>'測定データ貼り付け用シート'!S235-('測定データ貼り付け用シート'!U235*1)</f>
        <v>0.56</v>
      </c>
    </row>
    <row r="239" spans="1:19" ht="15">
      <c r="A239" s="99">
        <v>6870</v>
      </c>
      <c r="B239" s="98">
        <f>'測定データ貼り付け用シート'!B236-'測定データ貼り付け用シート'!Y236</f>
        <v>0.133</v>
      </c>
      <c r="C239" s="98">
        <f>'測定データ貼り付け用シート'!C236-'測定データ貼り付け用シート'!X236</f>
        <v>0.40599999999999997</v>
      </c>
      <c r="D239" s="98">
        <f>'測定データ貼り付け用シート'!D236-(('測定データ貼り付け用シート'!W236-'測定データ貼り付け用シート'!Y236)*0.2+'測定データ貼り付け用シート'!Y236)</f>
        <v>0.32100000000000006</v>
      </c>
      <c r="E239" s="98">
        <f>'測定データ貼り付け用シート'!E236-(('測定データ貼り付け用シート'!W236-'測定データ貼り付け用シート'!Y236)*0.3+'測定データ貼り付け用シート'!Y236)</f>
        <v>0.38999999999999996</v>
      </c>
      <c r="F239" s="98">
        <f>'測定データ貼り付け用シート'!F236-(('測定データ貼り付け用シート'!W236-'測定データ貼り付け用シート'!Y236)*0.6+'測定データ貼り付け用シート'!Y236)</f>
        <v>0.5329999999999999</v>
      </c>
      <c r="G239" s="98">
        <f>'測定データ貼り付け用シート'!G236-('測定データ貼り付け用シート'!W236*1)</f>
        <v>0.6420000000000001</v>
      </c>
      <c r="H239" s="98">
        <f>'測定データ貼り付け用シート'!H236-('測定データ貼り付け用シート'!V236*1)</f>
        <v>0.606</v>
      </c>
      <c r="I239" s="98">
        <f>'測定データ貼り付け用シート'!I236-(('測定データ貼り付け用シート'!V236-'測定データ貼り付け用シート'!Y236)*0.6+'測定データ貼り付け用シート'!Y236)</f>
        <v>0.5206000000000001</v>
      </c>
      <c r="J239" s="98">
        <f>'測定データ貼り付け用シート'!J236-(('測定データ貼り付け用シート'!V236-'測定データ貼り付け用シート'!Y236)*0.3+'測定データ貼り付け用シート'!Y236)</f>
        <v>0.4083</v>
      </c>
      <c r="K239" s="98">
        <f>'測定データ貼り付け用シート'!K236-(('測定データ貼り付け用シート'!V236-'測定データ貼り付け用シート'!Y236)*0.2+'測定データ貼り付け用シート'!Y236)</f>
        <v>0.34119999999999995</v>
      </c>
      <c r="L239" s="98">
        <f>'測定データ貼り付け用シート'!L236-'測定データ貼り付け用シート'!X236</f>
        <v>0.424</v>
      </c>
      <c r="M239" s="98">
        <f>'測定データ貼り付け用シート'!M236-'測定データ貼り付け用シート'!Y236</f>
        <v>0.14700000000000002</v>
      </c>
      <c r="N239" s="98">
        <f>'測定データ貼り付け用シート'!N236-'測定データ貼り付け用シート'!Y236</f>
        <v>0.133</v>
      </c>
      <c r="O239" s="98">
        <f>'測定データ貼り付け用シート'!O236-'測定データ貼り付け用シート'!X236</f>
        <v>0.418</v>
      </c>
      <c r="P239" s="98">
        <f>'測定データ貼り付け用シート'!P236-(('測定データ貼り付け用シート'!U236-'測定データ貼り付け用シート'!Y236)*0.2+'測定データ貼り付け用シート'!Y236)</f>
        <v>0.305</v>
      </c>
      <c r="Q239" s="98">
        <f>'測定データ貼り付け用シート'!Q236-(('測定データ貼り付け用シート'!U236-'測定データ貼り付け用シート'!Y236)*0.3+'測定データ貼り付け用シート'!Y236)</f>
        <v>0.35</v>
      </c>
      <c r="R239" s="98">
        <f>'測定データ貼り付け用シート'!R236-(('測定データ貼り付け用シート'!U236-'測定データ貼り付け用シート'!Y236)*0.6+'測定データ貼り付け用シート'!Y236)</f>
        <v>0.45000000000000007</v>
      </c>
      <c r="S239" s="98">
        <f>'測定データ貼り付け用シート'!S236-('測定データ貼り付け用シート'!U236*1)</f>
        <v>0.56</v>
      </c>
    </row>
    <row r="240" spans="1:19" ht="15">
      <c r="A240" s="99">
        <v>6900</v>
      </c>
      <c r="B240" s="98">
        <f>'測定データ貼り付け用シート'!B237-'測定データ貼り付け用シート'!Y237</f>
        <v>0.132</v>
      </c>
      <c r="C240" s="98">
        <f>'測定データ貼り付け用シート'!C237-'測定データ貼り付け用シート'!X237</f>
        <v>0.40499999999999997</v>
      </c>
      <c r="D240" s="98">
        <f>'測定データ貼り付け用シート'!D237-(('測定データ貼り付け用シート'!W237-'測定データ貼り付け用シート'!Y237)*0.2+'測定データ貼り付け用シート'!Y237)</f>
        <v>0.32400000000000007</v>
      </c>
      <c r="E240" s="98">
        <f>'測定データ貼り付け用シート'!E237-(('測定データ貼り付け用シート'!W237-'測定データ貼り付け用シート'!Y237)*0.3+'測定データ貼り付け用シート'!Y237)</f>
        <v>0.38899999999999996</v>
      </c>
      <c r="F240" s="98">
        <f>'測定データ貼り付け用シート'!F237-(('測定データ貼り付け用シート'!W237-'測定データ貼り付け用シート'!Y237)*0.6+'測定データ貼り付け用シート'!Y237)</f>
        <v>0.5329999999999999</v>
      </c>
      <c r="G240" s="98">
        <f>'測定データ貼り付け用シート'!G237-('測定データ貼り付け用シート'!W237*1)</f>
        <v>0.643</v>
      </c>
      <c r="H240" s="98">
        <f>'測定データ貼り付け用シート'!H237-('測定データ貼り付け用シート'!V237*1)</f>
        <v>0.599</v>
      </c>
      <c r="I240" s="98">
        <f>'測定データ貼り付け用シート'!I237-(('測定データ貼り付け用シート'!V237-'測定データ貼り付け用シート'!Y237)*0.6+'測定データ貼り付け用シート'!Y237)</f>
        <v>0.5164</v>
      </c>
      <c r="J240" s="98">
        <f>'測定データ貼り付け用シート'!J237-(('測定データ貼り付け用シート'!V237-'測定データ貼り付け用シート'!Y237)*0.3+'測定データ貼り付け用シート'!Y237)</f>
        <v>0.40519999999999995</v>
      </c>
      <c r="K240" s="98">
        <f>'測定データ貼り付け用シート'!K237-(('測定データ貼り付け用シート'!V237-'測定データ貼り付け用シート'!Y237)*0.2+'測定データ貼り付け用シート'!Y237)</f>
        <v>0.3388</v>
      </c>
      <c r="L240" s="98">
        <f>'測定データ貼り付け用シート'!L237-'測定データ貼り付け用シート'!X237</f>
        <v>0.423</v>
      </c>
      <c r="M240" s="98">
        <f>'測定データ貼り付け用シート'!M237-'測定データ貼り付け用シート'!Y237</f>
        <v>0.14600000000000002</v>
      </c>
      <c r="N240" s="98">
        <f>'測定データ貼り付け用シート'!N237-'測定データ貼り付け用シート'!Y237</f>
        <v>0.131</v>
      </c>
      <c r="O240" s="98">
        <f>'測定データ貼り付け用シート'!O237-'測定データ貼り付け用シート'!X237</f>
        <v>0.417</v>
      </c>
      <c r="P240" s="98">
        <f>'測定データ貼り付け用シート'!P237-(('測定データ貼り付け用シート'!U237-'測定データ貼り付け用シート'!Y237)*0.2+'測定データ貼り付け用シート'!Y237)</f>
        <v>0.30479999999999996</v>
      </c>
      <c r="Q240" s="98">
        <f>'測定データ貼り付け用シート'!Q237-(('測定データ貼り付け用シート'!U237-'測定データ貼り付け用シート'!Y237)*0.3+'測定データ貼り付け用シート'!Y237)</f>
        <v>0.3487</v>
      </c>
      <c r="R240" s="98">
        <f>'測定データ貼り付け用シート'!R237-(('測定データ貼り付け用シート'!U237-'測定データ貼り付け用シート'!Y237)*0.6+'測定データ貼り付け用シート'!Y237)</f>
        <v>0.4494000000000001</v>
      </c>
      <c r="S240" s="98">
        <f>'測定データ貼り付け用シート'!S237-('測定データ貼り付け用シート'!U237*1)</f>
        <v>0.558</v>
      </c>
    </row>
    <row r="241" spans="1:19" ht="15">
      <c r="A241" s="99">
        <v>6930</v>
      </c>
      <c r="B241" s="98">
        <f>'測定データ貼り付け用シート'!B238-'測定データ貼り付け用シート'!Y238</f>
        <v>0.131</v>
      </c>
      <c r="C241" s="98">
        <f>'測定データ貼り付け用シート'!C238-'測定データ貼り付け用シート'!X238</f>
        <v>0.40399999999999997</v>
      </c>
      <c r="D241" s="98">
        <f>'測定データ貼り付け用シート'!D238-(('測定データ貼り付け用シート'!W238-'測定データ貼り付け用シート'!Y238)*0.2+'測定データ貼り付け用シート'!Y238)</f>
        <v>0.31800000000000006</v>
      </c>
      <c r="E241" s="98">
        <f>'測定データ貼り付け用シート'!E238-(('測定データ貼り付け用シート'!W238-'測定データ貼り付け用シート'!Y238)*0.3+'測定データ貼り付け用シート'!Y238)</f>
        <v>0.38799999999999996</v>
      </c>
      <c r="F241" s="98">
        <f>'測定データ貼り付け用シート'!F238-(('測定データ貼り付け用シート'!W238-'測定データ貼り付け用シート'!Y238)*0.6+'測定データ貼り付け用シート'!Y238)</f>
        <v>0.5310000000000001</v>
      </c>
      <c r="G241" s="98">
        <f>'測定データ貼り付け用シート'!G238-('測定データ貼り付け用シート'!W238*1)</f>
        <v>0.6400000000000001</v>
      </c>
      <c r="H241" s="98">
        <f>'測定データ貼り付け用シート'!H238-('測定データ貼り付け用シート'!V238*1)</f>
        <v>0.607</v>
      </c>
      <c r="I241" s="98">
        <f>'測定データ貼り付け用シート'!I238-(('測定データ貼り付け用シート'!V238-'測定データ貼り付け用シート'!Y238)*0.6+'測定データ貼り付け用シート'!Y238)</f>
        <v>0.5218</v>
      </c>
      <c r="J241" s="98">
        <f>'測定データ貼り付け用シート'!J238-(('測定データ貼り付け用シート'!V238-'測定データ貼り付け用シート'!Y238)*0.3+'測定データ貼り付け用シート'!Y238)</f>
        <v>0.40689999999999993</v>
      </c>
      <c r="K241" s="98">
        <f>'測定データ貼り付け用シート'!K238-(('測定データ貼り付け用シート'!V238-'測定データ貼り付け用シート'!Y238)*0.2+'測定データ貼り付け用シート'!Y238)</f>
        <v>0.3396</v>
      </c>
      <c r="L241" s="98">
        <f>'測定データ貼り付け用シート'!L238-'測定データ貼り付け用シート'!X238</f>
        <v>0.423</v>
      </c>
      <c r="M241" s="98">
        <f>'測定データ貼り付け用シート'!M238-'測定データ貼り付け用シート'!Y238</f>
        <v>0.14500000000000002</v>
      </c>
      <c r="N241" s="98">
        <f>'測定データ貼り付け用シート'!N238-'測定データ貼り付け用シート'!Y238</f>
        <v>0.13</v>
      </c>
      <c r="O241" s="98">
        <f>'測定データ貼り付け用シート'!O238-'測定データ貼り付け用シート'!X238</f>
        <v>0.416</v>
      </c>
      <c r="P241" s="98">
        <f>'測定データ貼り付け用シート'!P238-(('測定データ貼り付け用シート'!U238-'測定データ貼り付け用シート'!Y238)*0.2+'測定データ貼り付け用シート'!Y238)</f>
        <v>0.30279999999999996</v>
      </c>
      <c r="Q241" s="98">
        <f>'測定データ貼り付け用シート'!Q238-(('測定データ貼り付け用シート'!U238-'測定データ貼り付け用シート'!Y238)*0.3+'測定データ貼り付け用シート'!Y238)</f>
        <v>0.3477</v>
      </c>
      <c r="R241" s="98">
        <f>'測定データ貼り付け用シート'!R238-(('測定データ貼り付け用シート'!U238-'測定データ貼り付け用シート'!Y238)*0.6+'測定データ貼り付け用シート'!Y238)</f>
        <v>0.4464000000000001</v>
      </c>
      <c r="S241" s="98">
        <f>'測定データ貼り付け用シート'!S238-('測定データ貼り付け用シート'!U238*1)</f>
        <v>0.556</v>
      </c>
    </row>
    <row r="242" spans="1:19" ht="15">
      <c r="A242" s="99">
        <v>6960</v>
      </c>
      <c r="B242" s="98">
        <f>'測定データ貼り付け用シート'!B239-'測定データ貼り付け用シート'!Y239</f>
        <v>0.131</v>
      </c>
      <c r="C242" s="98">
        <f>'測定データ貼り付け用シート'!C239-'測定データ貼り付け用シート'!X239</f>
        <v>0.40299999999999997</v>
      </c>
      <c r="D242" s="98">
        <f>'測定データ貼り付け用シート'!D239-(('測定データ貼り付け用シート'!W239-'測定データ貼り付け用シート'!Y239)*0.2+'測定データ貼り付け用シート'!Y239)</f>
        <v>0.32200000000000006</v>
      </c>
      <c r="E242" s="98">
        <f>'測定データ貼り付け用シート'!E239-(('測定データ貼り付け用シート'!W239-'測定データ貼り付け用シート'!Y239)*0.3+'測定データ貼り付け用シート'!Y239)</f>
        <v>0.38599999999999995</v>
      </c>
      <c r="F242" s="98">
        <f>'測定データ貼り付け用シート'!F239-(('測定データ貼り付け用シート'!W239-'測定データ貼り付け用シート'!Y239)*0.6+'測定データ貼り付け用シート'!Y239)</f>
        <v>0.5310000000000001</v>
      </c>
      <c r="G242" s="98">
        <f>'測定データ貼り付け用シート'!G239-('測定データ貼り付け用シート'!W239*1)</f>
        <v>0.641</v>
      </c>
      <c r="H242" s="98">
        <f>'測定データ貼り付け用シート'!H239-('測定データ貼り付け用シート'!V239*1)</f>
        <v>0.606</v>
      </c>
      <c r="I242" s="98">
        <f>'測定データ貼り付け用シート'!I239-(('測定データ貼り付け用シート'!V239-'測定データ貼り付け用シート'!Y239)*0.6+'測定データ貼り付け用シート'!Y239)</f>
        <v>0.5202</v>
      </c>
      <c r="J242" s="98">
        <f>'測定データ貼り付け用シート'!J239-(('測定データ貼り付け用シート'!V239-'測定データ貼り付け用シート'!Y239)*0.3+'測定データ貼り付け用シート'!Y239)</f>
        <v>0.40659999999999996</v>
      </c>
      <c r="K242" s="98">
        <f>'測定データ貼り付け用シート'!K239-(('測定データ貼り付け用シート'!V239-'測定データ貼り付け用シート'!Y239)*0.2+'測定データ貼り付け用シート'!Y239)</f>
        <v>0.3384</v>
      </c>
      <c r="L242" s="98">
        <f>'測定データ貼り付け用シート'!L239-'測定データ貼り付け用シート'!X239</f>
        <v>0.421</v>
      </c>
      <c r="M242" s="98">
        <f>'測定データ貼り付け用シート'!M239-'測定データ貼り付け用シート'!Y239</f>
        <v>0.14600000000000002</v>
      </c>
      <c r="N242" s="98">
        <f>'測定データ貼り付け用シート'!N239-'測定データ貼り付け用シート'!Y239</f>
        <v>0.13</v>
      </c>
      <c r="O242" s="98">
        <f>'測定データ貼り付け用シート'!O239-'測定データ貼り付け用シート'!X239</f>
        <v>0.415</v>
      </c>
      <c r="P242" s="98">
        <f>'測定データ貼り付け用シート'!P239-(('測定データ貼り付け用シート'!U239-'測定データ貼り付け用シート'!Y239)*0.2+'測定データ貼り付け用シート'!Y239)</f>
        <v>0.30279999999999996</v>
      </c>
      <c r="Q242" s="98">
        <f>'測定データ貼り付け用シート'!Q239-(('測定データ貼り付け用シート'!U239-'測定データ貼り付け用シート'!Y239)*0.3+'測定データ貼り付け用シート'!Y239)</f>
        <v>0.3477</v>
      </c>
      <c r="R242" s="98">
        <f>'測定データ貼り付け用シート'!R239-(('測定データ貼り付け用シート'!U239-'測定データ貼り付け用シート'!Y239)*0.6+'測定データ貼り付け用シート'!Y239)</f>
        <v>0.4464000000000001</v>
      </c>
      <c r="S242" s="98">
        <f>'測定データ貼り付け用シート'!S239-('測定データ貼り付け用シート'!U239*1)</f>
        <v>0.556</v>
      </c>
    </row>
    <row r="243" spans="1:19" ht="15">
      <c r="A243" s="99">
        <v>6990</v>
      </c>
      <c r="B243" s="98">
        <f>'測定データ貼り付け用シート'!B240-'測定データ貼り付け用シート'!Y240</f>
        <v>0.129</v>
      </c>
      <c r="C243" s="98">
        <f>'測定データ貼り付け用シート'!C240-'測定データ貼り付け用シート'!X240</f>
        <v>0.40199999999999997</v>
      </c>
      <c r="D243" s="98">
        <f>'測定データ貼り付け用シート'!D240-(('測定データ貼り付け用シート'!W240-'測定データ貼り付け用シート'!Y240)*0.2+'測定データ貼り付け用シート'!Y240)</f>
        <v>0.31700000000000006</v>
      </c>
      <c r="E243" s="98">
        <f>'測定データ貼り付け用シート'!E240-(('測定データ貼り付け用シート'!W240-'測定データ貼り付け用シート'!Y240)*0.3+'測定データ貼り付け用シート'!Y240)</f>
        <v>0.38499999999999995</v>
      </c>
      <c r="F243" s="98">
        <f>'測定データ貼り付け用シート'!F240-(('測定データ貼り付け用シート'!W240-'測定データ貼り付け用シート'!Y240)*0.6+'測定データ貼り付け用シート'!Y240)</f>
        <v>0.5310000000000001</v>
      </c>
      <c r="G243" s="98">
        <f>'測定データ貼り付け用シート'!G240-('測定データ貼り付け用シート'!W240*1)</f>
        <v>0.641</v>
      </c>
      <c r="H243" s="98">
        <f>'測定データ貼り付け用シート'!H240-('測定データ貼り付け用シート'!V240*1)</f>
        <v>0.601</v>
      </c>
      <c r="I243" s="98">
        <f>'測定データ貼り付け用シート'!I240-(('測定データ貼り付け用シート'!V240-'測定データ貼り付け用シート'!Y240)*0.6+'測定データ貼り付け用シート'!Y240)</f>
        <v>0.5158</v>
      </c>
      <c r="J243" s="98">
        <f>'測定データ貼り付け用シート'!J240-(('測定データ貼り付け用シート'!V240-'測定データ貼り付け用シート'!Y240)*0.3+'測定データ貼り付け用シート'!Y240)</f>
        <v>0.4034</v>
      </c>
      <c r="K243" s="98">
        <f>'測定データ貼り付け用シート'!K240-(('測定データ貼り付け用シート'!V240-'測定データ貼り付け用シート'!Y240)*0.2+'測定データ貼り付け用シート'!Y240)</f>
        <v>0.3356</v>
      </c>
      <c r="L243" s="98">
        <f>'測定データ貼り付け用シート'!L240-'測定データ貼り付け用シート'!X240</f>
        <v>0.419</v>
      </c>
      <c r="M243" s="98">
        <f>'測定データ貼り付け用シート'!M240-'測定データ貼り付け用シート'!Y240</f>
        <v>0.14300000000000002</v>
      </c>
      <c r="N243" s="98">
        <f>'測定データ貼り付け用シート'!N240-'測定データ貼り付け用シート'!Y240</f>
        <v>0.129</v>
      </c>
      <c r="O243" s="98">
        <f>'測定データ貼り付け用シート'!O240-'測定データ貼り付け用シート'!X240</f>
        <v>0.414</v>
      </c>
      <c r="P243" s="98">
        <f>'測定データ貼り付け用シート'!P240-(('測定データ貼り付け用シート'!U240-'測定データ貼り付け用シート'!Y240)*0.2+'測定データ貼り付け用シート'!Y240)</f>
        <v>0.301</v>
      </c>
      <c r="Q243" s="98">
        <f>'測定データ貼り付け用シート'!Q240-(('測定データ貼り付け用シート'!U240-'測定データ貼り付け用シート'!Y240)*0.3+'測定データ貼り付け用シート'!Y240)</f>
        <v>0.346</v>
      </c>
      <c r="R243" s="98">
        <f>'測定データ貼り付け用シート'!R240-(('測定データ貼り付け用シート'!U240-'測定データ貼り付け用シート'!Y240)*0.6+'測定データ貼り付け用シート'!Y240)</f>
        <v>0.44600000000000006</v>
      </c>
      <c r="S243" s="98">
        <f>'測定データ貼り付け用シート'!S240-('測定データ貼り付け用シート'!U240*1)</f>
        <v>0.556</v>
      </c>
    </row>
    <row r="244" spans="1:19" ht="15">
      <c r="A244" s="99">
        <v>7020</v>
      </c>
      <c r="B244" s="98">
        <f>'測定データ貼り付け用シート'!B241-'測定データ貼り付け用シート'!Y241</f>
        <v>0.128</v>
      </c>
      <c r="C244" s="98">
        <f>'測定データ貼り付け用シート'!C241-'測定データ貼り付け用シート'!X241</f>
        <v>0.401</v>
      </c>
      <c r="D244" s="98">
        <f>'測定データ貼り付け用シート'!D241-(('測定データ貼り付け用シート'!W241-'測定データ貼り付け用シート'!Y241)*0.2+'測定データ貼り付け用シート'!Y241)</f>
        <v>0.31820000000000004</v>
      </c>
      <c r="E244" s="98">
        <f>'測定データ貼り付け用シート'!E241-(('測定データ貼り付け用シート'!W241-'測定データ貼り付け用シート'!Y241)*0.3+'測定データ貼り付け用シート'!Y241)</f>
        <v>0.3823000000000001</v>
      </c>
      <c r="F244" s="98">
        <f>'測定データ貼り付け用シート'!F241-(('測定データ貼り付け用シート'!W241-'測定データ貼り付け用シート'!Y241)*0.6+'測定データ貼り付け用シート'!Y241)</f>
        <v>0.5286000000000001</v>
      </c>
      <c r="G244" s="98">
        <f>'測定データ貼り付け用シート'!G241-('測定データ貼り付け用シート'!W241*1)</f>
        <v>0.6379999999999999</v>
      </c>
      <c r="H244" s="98">
        <f>'測定データ貼り付け用シート'!H241-('測定データ貼り付け用シート'!V241*1)</f>
        <v>0.601</v>
      </c>
      <c r="I244" s="98">
        <f>'測定データ貼り付け用シート'!I241-(('測定データ貼り付け用シート'!V241-'測定データ貼り付け用シート'!Y241)*0.6+'測定データ貼り付け用シート'!Y241)</f>
        <v>0.5164</v>
      </c>
      <c r="J244" s="98">
        <f>'測定データ貼り付け用シート'!J241-(('測定データ貼り付け用シート'!V241-'測定データ貼り付け用シート'!Y241)*0.3+'測定データ貼り付け用シート'!Y241)</f>
        <v>0.40169999999999995</v>
      </c>
      <c r="K244" s="98">
        <f>'測定データ貼り付け用シート'!K241-(('測定データ貼り付け用シート'!V241-'測定データ貼り付け用シート'!Y241)*0.2+'測定データ貼り付け用シート'!Y241)</f>
        <v>0.3348</v>
      </c>
      <c r="L244" s="98">
        <f>'測定データ貼り付け用シート'!L241-'測定データ貼り付け用シート'!X241</f>
        <v>0.42</v>
      </c>
      <c r="M244" s="98">
        <f>'測定データ貼り付け用シート'!M241-'測定データ貼り付け用シート'!Y241</f>
        <v>0.14200000000000002</v>
      </c>
      <c r="N244" s="98">
        <f>'測定データ貼り付け用シート'!N241-'測定データ貼り付け用シート'!Y241</f>
        <v>0.129</v>
      </c>
      <c r="O244" s="98">
        <f>'測定データ貼り付け用シート'!O241-'測定データ貼り付け用シート'!X241</f>
        <v>0.413</v>
      </c>
      <c r="P244" s="98">
        <f>'測定データ貼り付け用シート'!P241-(('測定データ貼り付け用シート'!U241-'測定データ貼り付け用シート'!Y241)*0.2+'測定データ貼り付け用シート'!Y241)</f>
        <v>0.299</v>
      </c>
      <c r="Q244" s="98">
        <f>'測定データ貼り付け用シート'!Q241-(('測定データ貼り付け用シート'!U241-'測定データ貼り付け用シート'!Y241)*0.3+'測定データ貼り付け用シート'!Y241)</f>
        <v>0.344</v>
      </c>
      <c r="R244" s="98">
        <f>'測定データ貼り付け用シート'!R241-(('測定データ貼り付け用シート'!U241-'測定データ貼り付け用シート'!Y241)*0.6+'測定データ貼り付け用シート'!Y241)</f>
        <v>0.44500000000000006</v>
      </c>
      <c r="S244" s="98">
        <f>'測定データ貼り付け用シート'!S241-('測定データ貼り付け用シート'!U241*1)</f>
        <v>0.5529999999999999</v>
      </c>
    </row>
    <row r="245" spans="1:19" ht="15">
      <c r="A245" s="99">
        <v>7050</v>
      </c>
      <c r="B245" s="98">
        <f>'測定データ貼り付け用シート'!B242-'測定データ貼り付け用シート'!Y242</f>
        <v>0.126</v>
      </c>
      <c r="C245" s="98">
        <f>'測定データ貼り付け用シート'!C242-'測定データ貼り付け用シート'!X242</f>
        <v>0.4</v>
      </c>
      <c r="D245" s="98">
        <f>'測定データ貼り付け用シート'!D242-(('測定データ貼り付け用シート'!W242-'測定データ貼り付け用シート'!Y242)*0.2+'測定データ貼り付け用シート'!Y242)</f>
        <v>0.31420000000000003</v>
      </c>
      <c r="E245" s="98">
        <f>'測定データ貼り付け用シート'!E242-(('測定データ貼り付け用シート'!W242-'測定データ貼り付け用シート'!Y242)*0.3+'測定データ貼り付け用シート'!Y242)</f>
        <v>0.3813000000000001</v>
      </c>
      <c r="F245" s="98">
        <f>'測定データ貼り付け用シート'!F242-(('測定データ貼り付け用シート'!W242-'測定データ貼り付け用シート'!Y242)*0.6+'測定データ貼り付け用シート'!Y242)</f>
        <v>0.5276000000000001</v>
      </c>
      <c r="G245" s="98">
        <f>'測定データ貼り付け用シート'!G242-('測定データ貼り付け用シート'!W242*1)</f>
        <v>0.639</v>
      </c>
      <c r="H245" s="98">
        <f>'測定データ貼り付け用シート'!H242-('測定データ貼り付け用シート'!V242*1)</f>
        <v>0.605</v>
      </c>
      <c r="I245" s="98">
        <f>'測定データ貼り付け用シート'!I242-(('測定データ貼り付け用シート'!V242-'測定データ貼り付け用シート'!Y242)*0.6+'測定データ貼り付け用シート'!Y242)</f>
        <v>0.5154000000000001</v>
      </c>
      <c r="J245" s="98">
        <f>'測定データ貼り付け用シート'!J242-(('測定データ貼り付け用シート'!V242-'測定データ貼り付け用シート'!Y242)*0.3+'測定データ貼り付け用シート'!Y242)</f>
        <v>0.40219999999999995</v>
      </c>
      <c r="K245" s="98">
        <f>'測定データ貼り付け用シート'!K242-(('測定データ貼り付け用シート'!V242-'測定データ貼り付け用シート'!Y242)*0.2+'測定データ貼り付け用シート'!Y242)</f>
        <v>0.3338</v>
      </c>
      <c r="L245" s="98">
        <f>'測定データ貼り付け用シート'!L242-'測定データ貼り付け用シート'!X242</f>
        <v>0.419</v>
      </c>
      <c r="M245" s="98">
        <f>'測定データ貼り付け用シート'!M242-'測定データ貼り付け用シート'!Y242</f>
        <v>0.139</v>
      </c>
      <c r="N245" s="98">
        <f>'測定データ貼り付け用シート'!N242-'測定データ貼り付け用シート'!Y242</f>
        <v>0.126</v>
      </c>
      <c r="O245" s="98">
        <f>'測定データ貼り付け用シート'!O242-'測定データ貼り付け用シート'!X242</f>
        <v>0.412</v>
      </c>
      <c r="P245" s="98">
        <f>'測定データ貼り付け用シート'!P242-(('測定データ貼り付け用シート'!U242-'測定データ貼り付け用シート'!Y242)*0.2+'測定データ貼り付け用シート'!Y242)</f>
        <v>0.2982</v>
      </c>
      <c r="Q245" s="98">
        <f>'測定データ貼り付け用シート'!Q242-(('測定データ貼り付け用シート'!U242-'測定データ貼り付け用シート'!Y242)*0.3+'測定データ貼り付け用シート'!Y242)</f>
        <v>0.3423</v>
      </c>
      <c r="R245" s="98">
        <f>'測定データ貼り付け用シート'!R242-(('測定データ貼り付け用シート'!U242-'測定データ貼り付け用シート'!Y242)*0.6+'測定データ貼り付け用シート'!Y242)</f>
        <v>0.44360000000000005</v>
      </c>
      <c r="S245" s="98">
        <f>'測定データ貼り付け用シート'!S242-('測定データ貼り付け用シート'!U242*1)</f>
        <v>0.5529999999999999</v>
      </c>
    </row>
    <row r="246" spans="1:19" ht="15">
      <c r="A246" s="99">
        <v>7080</v>
      </c>
      <c r="B246" s="98">
        <f>'測定データ貼り付け用シート'!B243-'測定データ貼り付け用シート'!Y243</f>
        <v>0.125</v>
      </c>
      <c r="C246" s="98">
        <f>'測定データ貼り付け用シート'!C243-'測定データ貼り付け用シート'!X243</f>
        <v>0.4</v>
      </c>
      <c r="D246" s="98">
        <f>'測定データ貼り付け用シート'!D243-(('測定データ貼り付け用シート'!W243-'測定データ貼り付け用シート'!Y243)*0.2+'測定データ貼り付け用シート'!Y243)</f>
        <v>0.31900000000000006</v>
      </c>
      <c r="E246" s="98">
        <f>'測定データ貼り付け用シート'!E243-(('測定データ貼り付け用シート'!W243-'測定データ貼り付け用シート'!Y243)*0.3+'測定データ貼り付け用シート'!Y243)</f>
        <v>0.38100000000000006</v>
      </c>
      <c r="F246" s="98">
        <f>'測定データ貼り付け用シート'!F243-(('測定データ貼り付け用シート'!W243-'測定データ貼り付け用シート'!Y243)*0.6+'測定データ貼り付け用シート'!Y243)</f>
        <v>0.528</v>
      </c>
      <c r="G246" s="98">
        <f>'測定データ貼り付け用シート'!G243-('測定データ貼り付け用シート'!W243*1)</f>
        <v>0.6379999999999999</v>
      </c>
      <c r="H246" s="98">
        <f>'測定データ貼り付け用シート'!H243-('測定データ貼り付け用シート'!V243*1)</f>
        <v>0.603</v>
      </c>
      <c r="I246" s="98">
        <f>'測定データ貼り付け用シート'!I243-(('測定データ貼り付け用シート'!V243-'測定データ貼り付け用シート'!Y243)*0.6+'測定データ貼り付け用シート'!Y243)</f>
        <v>0.5158</v>
      </c>
      <c r="J246" s="98">
        <f>'測定データ貼り付け用シート'!J243-(('測定データ貼り付け用シート'!V243-'測定データ貼り付け用シート'!Y243)*0.3+'測定データ貼り付け用シート'!Y243)</f>
        <v>0.4008999999999999</v>
      </c>
      <c r="K246" s="98">
        <f>'測定データ貼り付け用シート'!K243-(('測定データ貼り付け用シート'!V243-'測定データ貼り付け用シート'!Y243)*0.2+'測定データ貼り付け用シート'!Y243)</f>
        <v>0.3326</v>
      </c>
      <c r="L246" s="98">
        <f>'測定データ貼り付け用シート'!L243-'測定データ貼り付け用シート'!X243</f>
        <v>0.417</v>
      </c>
      <c r="M246" s="98">
        <f>'測定データ貼り付け用シート'!M243-'測定データ貼り付け用シート'!Y243</f>
        <v>0.138</v>
      </c>
      <c r="N246" s="98">
        <f>'測定データ貼り付け用シート'!N243-'測定データ貼り付け用シート'!Y243</f>
        <v>0.125</v>
      </c>
      <c r="O246" s="98">
        <f>'測定データ貼り付け用シート'!O243-'測定データ貼り付け用シート'!X243</f>
        <v>0.412</v>
      </c>
      <c r="P246" s="98">
        <f>'測定データ貼り付け用シート'!P243-(('測定データ貼り付け用シート'!U243-'測定データ貼り付け用シート'!Y243)*0.2+'測定データ貼り付け用シート'!Y243)</f>
        <v>0.2972</v>
      </c>
      <c r="Q246" s="98">
        <f>'測定データ貼り付け用シート'!Q243-(('測定データ貼り付け用シート'!U243-'測定データ貼り付け用シート'!Y243)*0.3+'測定データ貼り付け用シート'!Y243)</f>
        <v>0.3423</v>
      </c>
      <c r="R246" s="98">
        <f>'測定データ貼り付け用シート'!R243-(('測定データ貼り付け用シート'!U243-'測定データ貼り付け用シート'!Y243)*0.6+'測定データ貼り付け用シート'!Y243)</f>
        <v>0.44360000000000005</v>
      </c>
      <c r="S246" s="98">
        <f>'測定データ貼り付け用シート'!S243-('測定データ貼り付け用シート'!U243*1)</f>
        <v>0.554</v>
      </c>
    </row>
    <row r="247" spans="1:19" ht="15">
      <c r="A247" s="99">
        <v>7110</v>
      </c>
      <c r="B247" s="98">
        <f>'測定データ貼り付け用シート'!B244-'測定データ貼り付け用シート'!Y244</f>
        <v>0.125</v>
      </c>
      <c r="C247" s="98">
        <f>'測定データ貼り付け用シート'!C244-'測定データ貼り付け用シート'!X244</f>
        <v>0.398</v>
      </c>
      <c r="D247" s="98">
        <f>'測定データ貼り付け用シート'!D244-(('測定データ貼り付け用シート'!W244-'測定データ貼り付け用シート'!Y244)*0.2+'測定データ貼り付け用シート'!Y244)</f>
        <v>0.3128</v>
      </c>
      <c r="E247" s="98">
        <f>'測定データ貼り付け用シート'!E244-(('測定データ貼り付け用シート'!W244-'測定データ貼り付け用シート'!Y244)*0.3+'測定データ貼り付け用シート'!Y244)</f>
        <v>0.37870000000000004</v>
      </c>
      <c r="F247" s="98">
        <f>'測定データ貼り付け用シート'!F244-(('測定データ貼り付け用シート'!W244-'測定データ貼り付け用シート'!Y244)*0.6+'測定データ貼り付け用シート'!Y244)</f>
        <v>0.5254000000000001</v>
      </c>
      <c r="G247" s="98">
        <f>'測定データ貼り付け用シート'!G244-('測定データ貼り付け用シート'!W244*1)</f>
        <v>0.6359999999999999</v>
      </c>
      <c r="H247" s="98">
        <f>'測定データ貼り付け用シート'!H244-('測定データ貼り付け用シート'!V244*1)</f>
        <v>0.604</v>
      </c>
      <c r="I247" s="98">
        <f>'測定データ貼り付け用シート'!I244-(('測定データ貼り付け用シート'!V244-'測定データ貼り付け用シート'!Y244)*0.6+'測定データ貼り付け用シート'!Y244)</f>
        <v>0.5158</v>
      </c>
      <c r="J247" s="98">
        <f>'測定データ貼り付け用シート'!J244-(('測定データ貼り付け用シート'!V244-'測定データ貼り付け用シート'!Y244)*0.3+'測定データ貼り付け用シート'!Y244)</f>
        <v>0.4008999999999999</v>
      </c>
      <c r="K247" s="98">
        <f>'測定データ貼り付け用シート'!K244-(('測定データ貼り付け用シート'!V244-'測定データ貼り付け用シート'!Y244)*0.2+'測定データ貼り付け用シート'!Y244)</f>
        <v>0.3326</v>
      </c>
      <c r="L247" s="98">
        <f>'測定データ貼り付け用シート'!L244-'測定データ貼り付け用シート'!X244</f>
        <v>0.416</v>
      </c>
      <c r="M247" s="98">
        <f>'測定データ貼り付け用シート'!M244-'測定データ貼り付け用シート'!Y244</f>
        <v>0.137</v>
      </c>
      <c r="N247" s="98">
        <f>'測定データ貼り付け用シート'!N244-'測定データ貼り付け用シート'!Y244</f>
        <v>0.126</v>
      </c>
      <c r="O247" s="98">
        <f>'測定データ貼り付け用シート'!O244-'測定データ貼り付け用シート'!X244</f>
        <v>0.41</v>
      </c>
      <c r="P247" s="98">
        <f>'測定データ貼り付け用シート'!P244-(('測定データ貼り付け用シート'!U244-'測定データ貼り付け用シート'!Y244)*0.2+'測定データ貼り付け用シート'!Y244)</f>
        <v>0.296</v>
      </c>
      <c r="Q247" s="98">
        <f>'測定データ貼り付け用シート'!Q244-(('測定データ貼り付け用シート'!U244-'測定データ貼り付け用シート'!Y244)*0.3+'測定データ貼り付け用シート'!Y244)</f>
        <v>0.34099999999999997</v>
      </c>
      <c r="R247" s="98">
        <f>'測定データ貼り付け用シート'!R244-(('測定データ貼り付け用シート'!U244-'測定データ貼り付け用シート'!Y244)*0.6+'測定データ貼り付け用シート'!Y244)</f>
        <v>0.44200000000000006</v>
      </c>
      <c r="S247" s="98">
        <f>'測定データ貼り付け用シート'!S244-('測定データ貼り付け用シート'!U244*1)</f>
        <v>0.5529999999999999</v>
      </c>
    </row>
    <row r="248" spans="1:19" ht="15">
      <c r="A248" s="99">
        <v>7140</v>
      </c>
      <c r="B248" s="98">
        <f>'測定データ貼り付け用シート'!B245-'測定データ貼り付け用シート'!Y245</f>
        <v>0.12400000000000001</v>
      </c>
      <c r="C248" s="98">
        <f>'測定データ貼り付け用シート'!C245-'測定データ貼り付け用シート'!X245</f>
        <v>0.397</v>
      </c>
      <c r="D248" s="98">
        <f>'測定データ貼り付け用シート'!D245-(('測定データ貼り付け用シート'!W245-'測定データ貼り付け用シート'!Y245)*0.2+'測定データ貼り付け用シート'!Y245)</f>
        <v>0.3148</v>
      </c>
      <c r="E248" s="98">
        <f>'測定データ貼り付け用シート'!E245-(('測定データ貼り付け用シート'!W245-'測定データ貼り付け用シート'!Y245)*0.3+'測定データ貼り付け用シート'!Y245)</f>
        <v>0.37870000000000004</v>
      </c>
      <c r="F248" s="98">
        <f>'測定データ貼り付け用シート'!F245-(('測定データ貼り付け用シート'!W245-'測定データ貼り付け用シート'!Y245)*0.6+'測定データ貼り付け用シート'!Y245)</f>
        <v>0.5254000000000001</v>
      </c>
      <c r="G248" s="98">
        <f>'測定データ貼り付け用シート'!G245-('測定データ貼り付け用シート'!W245*1)</f>
        <v>0.635</v>
      </c>
      <c r="H248" s="98">
        <f>'測定データ貼り付け用シート'!H245-('測定データ貼り付け用シート'!V245*1)</f>
        <v>0.603</v>
      </c>
      <c r="I248" s="98">
        <f>'測定データ貼り付け用シート'!I245-(('測定データ貼り付け用シート'!V245-'測定データ貼り付け用シート'!Y245)*0.6+'測定データ貼り付け用シート'!Y245)</f>
        <v>0.5148</v>
      </c>
      <c r="J248" s="98">
        <f>'測定データ貼り付け用シート'!J245-(('測定データ貼り付け用シート'!V245-'測定データ貼り付け用シート'!Y245)*0.3+'測定データ貼り付け用シート'!Y245)</f>
        <v>0.3998999999999999</v>
      </c>
      <c r="K248" s="98">
        <f>'測定データ貼り付け用シート'!K245-(('測定データ貼り付け用シート'!V245-'測定データ貼り付け用シート'!Y245)*0.2+'測定データ貼り付け用シート'!Y245)</f>
        <v>0.3316</v>
      </c>
      <c r="L248" s="98">
        <f>'測定データ貼り付け用シート'!L245-'測定データ貼り付け用シート'!X245</f>
        <v>0.416</v>
      </c>
      <c r="M248" s="98">
        <f>'測定データ貼り付け用シート'!M245-'測定データ貼り付け用シート'!Y245</f>
        <v>0.136</v>
      </c>
      <c r="N248" s="98">
        <f>'測定データ貼り付け用シート'!N245-'測定データ貼り付け用シート'!Y245</f>
        <v>0.12400000000000001</v>
      </c>
      <c r="O248" s="98">
        <f>'測定データ貼り付け用シート'!O245-'測定データ貼り付け用シート'!X245</f>
        <v>0.41</v>
      </c>
      <c r="P248" s="98">
        <f>'測定データ貼り付け用シート'!P245-(('測定データ貼り付け用シート'!U245-'測定データ貼り付け用シート'!Y245)*0.2+'測定データ貼り付け用シート'!Y245)</f>
        <v>0.295</v>
      </c>
      <c r="Q248" s="98">
        <f>'測定データ貼り付け用シート'!Q245-(('測定データ貼り付け用シート'!U245-'測定データ貼り付け用シート'!Y245)*0.3+'測定データ貼り付け用シート'!Y245)</f>
        <v>0.33999999999999997</v>
      </c>
      <c r="R248" s="98">
        <f>'測定データ貼り付け用シート'!R245-(('測定データ貼り付け用シート'!U245-'測定データ貼り付け用シート'!Y245)*0.6+'測定データ貼り付け用シート'!Y245)</f>
        <v>0.44100000000000006</v>
      </c>
      <c r="S248" s="98">
        <f>'測定データ貼り付け用シート'!S245-('測定データ貼り付け用シート'!U245*1)</f>
        <v>0.5509999999999999</v>
      </c>
    </row>
    <row r="249" spans="1:19" ht="15">
      <c r="A249" s="99">
        <v>7170</v>
      </c>
      <c r="B249" s="98">
        <f>'測定データ貼り付け用シート'!B246-'測定データ貼り付け用シート'!Y246</f>
        <v>0.12300000000000001</v>
      </c>
      <c r="C249" s="98">
        <f>'測定データ貼り付け用シート'!C246-'測定データ貼り付け用シート'!X246</f>
        <v>0.396</v>
      </c>
      <c r="D249" s="98">
        <f>'測定データ貼り付け用シート'!D246-(('測定データ貼り付け用シート'!W246-'測定データ貼り付け用シート'!Y246)*0.2+'測定データ貼り付け用シート'!Y246)</f>
        <v>0.31000000000000005</v>
      </c>
      <c r="E249" s="98">
        <f>'測定データ貼り付け用シート'!E246-(('測定データ貼り付け用シート'!W246-'測定データ貼り付け用シート'!Y246)*0.3+'測定データ貼り付け用シート'!Y246)</f>
        <v>0.37900000000000006</v>
      </c>
      <c r="F249" s="98">
        <f>'測定データ貼り付け用シート'!F246-(('測定データ貼り付け用シート'!W246-'測定データ貼り付け用シート'!Y246)*0.6+'測定データ貼り付け用シート'!Y246)</f>
        <v>0.524</v>
      </c>
      <c r="G249" s="98">
        <f>'測定データ貼り付け用シート'!G246-('測定データ貼り付け用シート'!W246*1)</f>
        <v>0.6340000000000001</v>
      </c>
      <c r="H249" s="98">
        <f>'測定データ貼り付け用シート'!H246-('測定データ貼り付け用シート'!V246*1)</f>
        <v>0.602</v>
      </c>
      <c r="I249" s="98">
        <f>'測定データ貼り付け用シート'!I246-(('測定データ貼り付け用シート'!V246-'測定データ貼り付け用シート'!Y246)*0.6+'測定データ貼り付け用シート'!Y246)</f>
        <v>0.5138</v>
      </c>
      <c r="J249" s="98">
        <f>'測定データ貼り付け用シート'!J246-(('測定データ貼り付け用シート'!V246-'測定データ貼り付け用シート'!Y246)*0.3+'測定データ貼り付け用シート'!Y246)</f>
        <v>0.3988999999999999</v>
      </c>
      <c r="K249" s="98">
        <f>'測定データ貼り付け用シート'!K246-(('測定データ貼り付け用シート'!V246-'測定データ貼り付け用シート'!Y246)*0.2+'測定データ貼り付け用シート'!Y246)</f>
        <v>0.3306</v>
      </c>
      <c r="L249" s="98">
        <f>'測定データ貼り付け用シート'!L246-'測定データ貼り付け用シート'!X246</f>
        <v>0.414</v>
      </c>
      <c r="M249" s="98">
        <f>'測定データ貼り付け用シート'!M246-'測定データ貼り付け用シート'!Y246</f>
        <v>0.135</v>
      </c>
      <c r="N249" s="98">
        <f>'測定データ貼り付け用シート'!N246-'測定データ貼り付け用シート'!Y246</f>
        <v>0.12200000000000001</v>
      </c>
      <c r="O249" s="98">
        <f>'測定データ貼り付け用シート'!O246-'測定データ貼り付け用シート'!X246</f>
        <v>0.407</v>
      </c>
      <c r="P249" s="98">
        <f>'測定データ貼り付け用シート'!P246-(('測定データ貼り付け用シート'!U246-'測定データ貼り付け用シート'!Y246)*0.2+'測定データ貼り付け用シート'!Y246)</f>
        <v>0.293</v>
      </c>
      <c r="Q249" s="98">
        <f>'測定データ貼り付け用シート'!Q246-(('測定データ貼り付け用シート'!U246-'測定データ貼り付け用シート'!Y246)*0.3+'測定データ貼り付け用シート'!Y246)</f>
        <v>0.33899999999999997</v>
      </c>
      <c r="R249" s="98">
        <f>'測定データ貼り付け用シート'!R246-(('測定データ貼り付け用シート'!U246-'測定データ貼り付け用シート'!Y246)*0.6+'測定データ貼り付け用シート'!Y246)</f>
        <v>0.43900000000000006</v>
      </c>
      <c r="S249" s="98">
        <f>'測定データ貼り付け用シート'!S246-('測定データ貼り付け用シート'!U246*1)</f>
        <v>0.5489999999999999</v>
      </c>
    </row>
    <row r="250" spans="1:19" ht="15">
      <c r="A250" s="99">
        <v>7200</v>
      </c>
      <c r="B250" s="98">
        <f>'測定データ貼り付け用シート'!B247-'測定データ貼り付け用シート'!Y247</f>
        <v>0.12300000000000001</v>
      </c>
      <c r="C250" s="98">
        <f>'測定データ貼り付け用シート'!C247-'測定データ貼り付け用シート'!X247</f>
        <v>0.395</v>
      </c>
      <c r="D250" s="98">
        <f>'測定データ貼り付け用シート'!D247-(('測定データ貼り付け用シート'!W247-'測定データ貼り付け用シート'!Y247)*0.2+'測定データ貼り付け用シート'!Y247)</f>
        <v>0.3138</v>
      </c>
      <c r="E250" s="98">
        <f>'測定データ貼り付け用シート'!E247-(('測定データ貼り付け用シート'!W247-'測定データ貼り付け用シート'!Y247)*0.3+'測定データ貼り付け用シート'!Y247)</f>
        <v>0.37670000000000003</v>
      </c>
      <c r="F250" s="98">
        <f>'測定データ貼り付け用シート'!F247-(('測定データ貼り付け用シート'!W247-'測定データ貼り付け用シート'!Y247)*0.6+'測定データ貼り付け用シート'!Y247)</f>
        <v>0.5234000000000001</v>
      </c>
      <c r="G250" s="98">
        <f>'測定データ貼り付け用シート'!G247-('測定データ貼り付け用シート'!W247*1)</f>
        <v>0.6340000000000001</v>
      </c>
      <c r="H250" s="98">
        <f>'測定データ貼り付け用シート'!H247-('測定データ貼り付け用シート'!V247*1)</f>
        <v>0.603</v>
      </c>
      <c r="I250" s="98">
        <f>'測定データ貼り付け用シート'!I247-(('測定データ貼り付け用シート'!V247-'測定データ貼り付け用シート'!Y247)*0.6+'測定データ貼り付け用シート'!Y247)</f>
        <v>0.5138</v>
      </c>
      <c r="J250" s="98">
        <f>'測定データ貼り付け用シート'!J247-(('測定データ貼り付け用シート'!V247-'測定データ貼り付け用シート'!Y247)*0.3+'測定データ貼り付け用シート'!Y247)</f>
        <v>0.3988999999999999</v>
      </c>
      <c r="K250" s="98">
        <f>'測定データ貼り付け用シート'!K247-(('測定データ貼り付け用シート'!V247-'測定データ貼り付け用シート'!Y247)*0.2+'測定データ貼り付け用シート'!Y247)</f>
        <v>0.3306</v>
      </c>
      <c r="L250" s="98">
        <f>'測定データ貼り付け用シート'!L247-'測定データ貼り付け用シート'!X247</f>
        <v>0.413</v>
      </c>
      <c r="M250" s="98">
        <f>'測定データ貼り付け用シート'!M247-'測定データ貼り付け用シート'!Y247</f>
        <v>0.135</v>
      </c>
      <c r="N250" s="98">
        <f>'測定データ貼り付け用シート'!N247-'測定データ貼り付け用シート'!Y247</f>
        <v>0.12200000000000001</v>
      </c>
      <c r="O250" s="98">
        <f>'測定データ貼り付け用シート'!O247-'測定データ貼り付け用シート'!X247</f>
        <v>0.407</v>
      </c>
      <c r="P250" s="98">
        <f>'測定データ貼り付け用シート'!P247-(('測定データ貼り付け用シート'!U247-'測定データ貼り付け用シート'!Y247)*0.2+'測定データ貼り付け用シート'!Y247)</f>
        <v>0.29279999999999995</v>
      </c>
      <c r="Q250" s="98">
        <f>'測定データ貼り付け用シート'!Q247-(('測定データ貼り付け用シート'!U247-'測定データ貼り付け用シート'!Y247)*0.3+'測定データ貼り付け用シート'!Y247)</f>
        <v>0.3387</v>
      </c>
      <c r="R250" s="98">
        <f>'測定データ貼り付け用シート'!R247-(('測定データ貼り付け用シート'!U247-'測定データ貼り付け用シート'!Y247)*0.6+'測定データ貼り付け用シート'!Y247)</f>
        <v>0.43940000000000007</v>
      </c>
      <c r="S250" s="98">
        <f>'測定データ貼り付け用シート'!S247-('測定データ貼り付け用シート'!U247*1)</f>
        <v>0.5509999999999999</v>
      </c>
    </row>
  </sheetData>
  <sheetProtection selectLockedCells="1"/>
  <mergeCells count="2">
    <mergeCell ref="A1:E1"/>
    <mergeCell ref="A2:E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S248"/>
  <sheetViews>
    <sheetView zoomScale="89" zoomScaleNormal="89" workbookViewId="0" topLeftCell="A1">
      <selection activeCell="K3" sqref="K3"/>
    </sheetView>
  </sheetViews>
  <sheetFormatPr defaultColWidth="9.00390625" defaultRowHeight="15"/>
  <cols>
    <col min="1" max="1" width="9.00390625" style="1" customWidth="1"/>
    <col min="2" max="19" width="9.00390625" style="2" customWidth="1"/>
    <col min="20" max="16384" width="9.00390625" style="1" customWidth="1"/>
  </cols>
  <sheetData>
    <row r="1" spans="1:5" ht="21.75" customHeight="1">
      <c r="A1" s="127" t="s">
        <v>90</v>
      </c>
      <c r="B1" s="127"/>
      <c r="C1" s="127"/>
      <c r="D1" s="127"/>
      <c r="E1" s="127"/>
    </row>
    <row r="2" spans="1:5" ht="21.75" customHeight="1">
      <c r="A2" s="127" t="s">
        <v>89</v>
      </c>
      <c r="B2" s="127"/>
      <c r="C2" s="127"/>
      <c r="D2" s="127"/>
      <c r="E2" s="127"/>
    </row>
    <row r="3" ht="15"/>
    <row r="4" ht="15"/>
    <row r="5" ht="15"/>
    <row r="6" ht="15">
      <c r="A6" s="1" t="s">
        <v>0</v>
      </c>
    </row>
    <row r="7" spans="2:19" ht="13.5" customHeight="1"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12</v>
      </c>
      <c r="N7" s="2" t="s">
        <v>13</v>
      </c>
      <c r="O7" s="2" t="s">
        <v>14</v>
      </c>
      <c r="P7" s="2" t="s">
        <v>15</v>
      </c>
      <c r="Q7" s="2" t="s">
        <v>16</v>
      </c>
      <c r="R7" s="2" t="s">
        <v>17</v>
      </c>
      <c r="S7" s="2" t="s">
        <v>18</v>
      </c>
    </row>
    <row r="8" spans="1:19" ht="15">
      <c r="A8" s="3">
        <v>0</v>
      </c>
      <c r="B8" s="2">
        <f>LN('データ処理シート(補正値)'!B10)</f>
        <v>-0.338273858567841</v>
      </c>
      <c r="C8" s="2">
        <f>LN('データ処理シート(補正値)'!C10)</f>
        <v>-0.2510287548037454</v>
      </c>
      <c r="D8" s="2">
        <f>LN('データ処理シート(補正値)'!D10)</f>
        <v>-0.26474710116928496</v>
      </c>
      <c r="E8" s="2">
        <f>LN('データ処理シート(補正値)'!E10)</f>
        <v>-0.25282986168457017</v>
      </c>
      <c r="F8" s="2">
        <f>LN('データ処理シート(補正値)'!F10)</f>
        <v>-0.22289358255900238</v>
      </c>
      <c r="G8" s="2">
        <f>LN('データ処理シート(補正値)'!G10)</f>
        <v>-0.18632957819149337</v>
      </c>
      <c r="H8" s="2">
        <f>LN('データ処理シート(補正値)'!H10)</f>
        <v>-0.17197526473981037</v>
      </c>
      <c r="I8" s="2">
        <f>LN('データ処理シート(補正値)'!I10)</f>
        <v>-0.19747580456563185</v>
      </c>
      <c r="J8" s="2">
        <f>LN('データ処理シート(補正値)'!J10)</f>
        <v>-0.23584892381176373</v>
      </c>
      <c r="K8" s="2">
        <f>LN('データ処理シート(補正値)'!K10)</f>
        <v>-0.24258124520668475</v>
      </c>
      <c r="L8" s="2">
        <f>LN('データ処理シート(補正値)'!L10)</f>
        <v>-0.23698895813626292</v>
      </c>
      <c r="M8" s="2">
        <f>LN('データ処理シート(補正値)'!M10)</f>
        <v>-0.32989392126109024</v>
      </c>
      <c r="N8" s="2">
        <f>LN('データ処理シート(補正値)'!N10)</f>
        <v>-0.3581045367483267</v>
      </c>
      <c r="O8" s="2">
        <f>LN('データ処理シート(補正値)'!O10)</f>
        <v>-0.2561834053924099</v>
      </c>
      <c r="P8" s="2">
        <f>LN('データ処理シート(補正値)'!P10)</f>
        <v>-0.2564418367157244</v>
      </c>
      <c r="Q8" s="2">
        <f>LN('データ処理シート(補正値)'!Q10)</f>
        <v>-0.2418168165798309</v>
      </c>
      <c r="R8" s="2">
        <f>LN('データ処理シート(補正値)'!R10)</f>
        <v>-0.23648211575339018</v>
      </c>
      <c r="S8" s="2">
        <f>LN('データ処理シート(補正値)'!S10)</f>
        <v>-0.1827216368152944</v>
      </c>
    </row>
    <row r="9" spans="1:19" ht="15">
      <c r="A9" s="3">
        <v>0.5</v>
      </c>
      <c r="B9" s="2">
        <f>LN('データ処理シート(補正値)'!B11)</f>
        <v>-0.3410828491788961</v>
      </c>
      <c r="C9" s="2">
        <f>LN('データ処理シート(補正値)'!C11)</f>
        <v>-0.26006690541880756</v>
      </c>
      <c r="D9" s="2">
        <f>LN('データ処理シート(補正値)'!D11)</f>
        <v>-0.26396554583446485</v>
      </c>
      <c r="E9" s="2">
        <f>LN('データ処理シート(補正値)'!E11)</f>
        <v>-0.2561834053924099</v>
      </c>
      <c r="F9" s="2">
        <f>LN('データ処理シート(補正値)'!F11)</f>
        <v>-0.2243943332158622</v>
      </c>
      <c r="G9" s="2">
        <f>LN('データ処理シート(補正値)'!G11)</f>
        <v>-0.18753512384684212</v>
      </c>
      <c r="H9" s="2">
        <f>LN('データ処理シート(補正値)'!H11)</f>
        <v>-0.17197526473981023</v>
      </c>
      <c r="I9" s="2">
        <f>LN('データ処理シート(補正値)'!I11)</f>
        <v>-0.19698859383735864</v>
      </c>
      <c r="J9" s="2">
        <f>LN('データ処理シート(補正値)'!J11)</f>
        <v>-0.23622879086286527</v>
      </c>
      <c r="K9" s="2">
        <f>LN('データ処理シート(補正値)'!K11)</f>
        <v>-0.2453891602615295</v>
      </c>
      <c r="L9" s="2">
        <f>LN('データ処理シート(補正値)'!L11)</f>
        <v>-0.2395270305647338</v>
      </c>
      <c r="M9" s="2">
        <f>LN('データ処理シート(補正値)'!M11)</f>
        <v>-0.32434605682337225</v>
      </c>
      <c r="N9" s="2">
        <f>LN('データ処理シート(補正値)'!N11)</f>
        <v>-0.35953617621976447</v>
      </c>
      <c r="O9" s="2">
        <f>LN('データ処理シート(補正値)'!O11)</f>
        <v>-0.2561834053924099</v>
      </c>
      <c r="P9" s="2">
        <f>LN('データ処理シート(補正値)'!P11)</f>
        <v>-0.2512858572604901</v>
      </c>
      <c r="Q9" s="2">
        <f>LN('データ処理シート(補正値)'!Q11)</f>
        <v>-0.23546920100484667</v>
      </c>
      <c r="R9" s="2">
        <f>LN('データ処理シート(補正値)'!R11)</f>
        <v>-0.23648211575339018</v>
      </c>
      <c r="S9" s="2">
        <f>LN('データ処理シート(補正値)'!S11)</f>
        <v>-0.1815218766233902</v>
      </c>
    </row>
    <row r="10" spans="1:19" ht="15">
      <c r="A10" s="3">
        <v>1</v>
      </c>
      <c r="B10" s="2">
        <f>LN('データ処理シート(補正値)'!B12)</f>
        <v>-0.3467246130855642</v>
      </c>
      <c r="C10" s="2">
        <f>LN('データ処理シート(補正値)'!C12)</f>
        <v>-0.26657310924154576</v>
      </c>
      <c r="D10" s="2">
        <f>LN('データ処理シート(補正値)'!D12)</f>
        <v>-0.26422599641543965</v>
      </c>
      <c r="E10" s="2">
        <f>LN('データ処理シート(補正値)'!E12)</f>
        <v>-0.2656596884172884</v>
      </c>
      <c r="F10" s="2">
        <f>LN('データ処理シート(補正値)'!F12)</f>
        <v>-0.22639884403488242</v>
      </c>
      <c r="G10" s="2">
        <f>LN('データ処理シート(補正値)'!G12)</f>
        <v>-0.18392283816092836</v>
      </c>
      <c r="H10" s="2">
        <f>LN('データ処理シート(補正値)'!H12)</f>
        <v>-0.1707883209802815</v>
      </c>
      <c r="I10" s="2">
        <f>LN('データ処理シート(補正値)'!I12)</f>
        <v>-0.20383124028183683</v>
      </c>
      <c r="J10" s="2">
        <f>LN('データ処理シート(補正値)'!J12)</f>
        <v>-0.2442395146089442</v>
      </c>
      <c r="K10" s="2">
        <f>LN('データ処理シート(補正値)'!K12)</f>
        <v>-0.2546342184055806</v>
      </c>
      <c r="L10" s="2">
        <f>LN('データ処理シート(補正値)'!L12)</f>
        <v>-0.24079848655293046</v>
      </c>
      <c r="M10" s="2">
        <f>LN('データ処理シート(補正値)'!M12)</f>
        <v>-0.3257301400893107</v>
      </c>
      <c r="N10" s="2">
        <f>LN('データ処理シート(補正値)'!N12)</f>
        <v>-0.35953617621976447</v>
      </c>
      <c r="O10" s="2">
        <f>LN('データ処理シート(補正値)'!O12)</f>
        <v>-0.25877072895736086</v>
      </c>
      <c r="P10" s="2">
        <f>LN('データ処理シート(補正値)'!P12)</f>
        <v>-0.24743624388325425</v>
      </c>
      <c r="Q10" s="2">
        <f>LN('データ処理シート(補正値)'!Q12)</f>
        <v>-0.2456448166607233</v>
      </c>
      <c r="R10" s="2">
        <f>LN('データ処理シート(補正値)'!R12)</f>
        <v>-0.244111857750406</v>
      </c>
      <c r="S10" s="2">
        <f>LN('データ処理シート(補正値)'!S12)</f>
        <v>-0.18512548412668892</v>
      </c>
    </row>
    <row r="11" spans="1:19" ht="15">
      <c r="A11" s="3">
        <v>1.5</v>
      </c>
      <c r="B11" s="2">
        <f>LN('データ処理シート(補正値)'!B13)</f>
        <v>-0.3453111852884172</v>
      </c>
      <c r="C11" s="2">
        <f>LN('データ処理シート(補正値)'!C13)</f>
        <v>-0.27049724769768</v>
      </c>
      <c r="D11" s="2">
        <f>LN('データ処理シート(補正値)'!D13)</f>
        <v>-0.26552926781064756</v>
      </c>
      <c r="E11" s="2">
        <f>LN('データ処理シート(補正値)'!E13)</f>
        <v>-0.2695802370877987</v>
      </c>
      <c r="F11" s="2">
        <f>LN('データ処理シート(補正値)'!F13)</f>
        <v>-0.22264367627255857</v>
      </c>
      <c r="G11" s="2">
        <f>LN('データ処理シート(補正値)'!G13)</f>
        <v>-0.18272163681529413</v>
      </c>
      <c r="H11" s="2">
        <f>LN('データ処理シート(補正値)'!H13)</f>
        <v>-0.17316361900918903</v>
      </c>
      <c r="I11" s="2">
        <f>LN('データ処理シート(補正値)'!I13)</f>
        <v>-0.20432179707362208</v>
      </c>
      <c r="J11" s="2">
        <f>LN('データ処理シート(補正値)'!J13)</f>
        <v>-0.24513356920582502</v>
      </c>
      <c r="K11" s="2">
        <f>LN('データ処理シート(補正値)'!K13)</f>
        <v>-0.2569588998089402</v>
      </c>
      <c r="L11" s="2">
        <f>LN('データ処理シート(補正値)'!L13)</f>
        <v>-0.24334625863172918</v>
      </c>
      <c r="M11" s="2">
        <f>LN('データ処理シート(補正値)'!M13)</f>
        <v>-0.32434605682337225</v>
      </c>
      <c r="N11" s="2">
        <f>LN('データ処理シート(補正値)'!N13)</f>
        <v>-0.3581045367483267</v>
      </c>
      <c r="O11" s="2">
        <f>LN('データ処理シート(補正値)'!O13)</f>
        <v>-0.25489224962879004</v>
      </c>
      <c r="P11" s="2">
        <f>LN('データ処理シート(補正値)'!P13)</f>
        <v>-0.2564418367157244</v>
      </c>
      <c r="Q11" s="2">
        <f>LN('データ処理シート(補正値)'!Q13)</f>
        <v>-0.24948752665381155</v>
      </c>
      <c r="R11" s="2">
        <f>LN('データ処理シート(補正値)'!R13)</f>
        <v>-0.2453891602615295</v>
      </c>
      <c r="S11" s="2">
        <f>LN('データ処理シート(補正値)'!S13)</f>
        <v>-0.18512548412668892</v>
      </c>
    </row>
    <row r="12" spans="1:19" ht="15">
      <c r="A12" s="3">
        <v>2</v>
      </c>
      <c r="B12" s="2">
        <f>LN('データ処理シート(補正値)'!B14)</f>
        <v>-0.3467246130855642</v>
      </c>
      <c r="C12" s="2">
        <f>LN('データ処理シート(補正値)'!C14)</f>
        <v>-0.2731219211204512</v>
      </c>
      <c r="D12" s="2">
        <f>LN('データ処理シート(補正値)'!D14)</f>
        <v>-0.26840245771982457</v>
      </c>
      <c r="E12" s="2">
        <f>LN('データ処理シート(補正値)'!E14)</f>
        <v>-0.2673567059905352</v>
      </c>
      <c r="F12" s="2">
        <f>LN('データ処理シート(補正値)'!F14)</f>
        <v>-0.22214405098112627</v>
      </c>
      <c r="G12" s="2">
        <f>LN('データ処理シート(補正値)'!G14)</f>
        <v>-0.18152187662339048</v>
      </c>
      <c r="H12" s="2">
        <f>LN('データ処理シート(補正値)'!H14)</f>
        <v>-0.18512548412668878</v>
      </c>
      <c r="I12" s="2">
        <f>LN('データ処理シート(補正値)'!I14)</f>
        <v>-0.21467947290208025</v>
      </c>
      <c r="J12" s="2">
        <f>LN('データ処理シート(補正値)'!J14)</f>
        <v>-0.24602842385166881</v>
      </c>
      <c r="K12" s="2">
        <f>LN('データ処理シート(補正値)'!K14)</f>
        <v>-0.259288997950563</v>
      </c>
      <c r="L12" s="2">
        <f>LN('データ処理シート(補正値)'!L14)</f>
        <v>-0.24718012914245105</v>
      </c>
      <c r="M12" s="2">
        <f>LN('データ処理シート(補正値)'!M14)</f>
        <v>-0.32434605682337225</v>
      </c>
      <c r="N12" s="2">
        <f>LN('データ処理シート(補正値)'!N14)</f>
        <v>-0.3566749439387323</v>
      </c>
      <c r="O12" s="2">
        <f>LN('データ処理シート(補正値)'!O14)</f>
        <v>-0.25877072895736086</v>
      </c>
      <c r="P12" s="2">
        <f>LN('データ処理シート(補正値)'!P14)</f>
        <v>-0.26032634244192565</v>
      </c>
      <c r="Q12" s="2">
        <f>LN('データ処理シート(補正値)'!Q14)</f>
        <v>-0.24948752665381155</v>
      </c>
      <c r="R12" s="2">
        <f>LN('データ処理シート(補正値)'!R14)</f>
        <v>-0.24923088607752808</v>
      </c>
      <c r="S12" s="2">
        <f>LN('データ処理シート(補正値)'!S14)</f>
        <v>-0.18392283816092836</v>
      </c>
    </row>
    <row r="13" spans="1:19" ht="15">
      <c r="A13" s="3">
        <v>2.5</v>
      </c>
      <c r="B13" s="2">
        <f>LN('データ処理シート(補正値)'!B15)</f>
        <v>-0.3438997524500094</v>
      </c>
      <c r="C13" s="2">
        <f>LN('データ処理シート(補正値)'!C15)</f>
        <v>-0.2731219211204512</v>
      </c>
      <c r="D13" s="2">
        <f>LN('データ処理シート(補正値)'!D15)</f>
        <v>-0.2731219211204512</v>
      </c>
      <c r="E13" s="2">
        <f>LN('データ処理シート(補正値)'!E15)</f>
        <v>-0.2704972476976802</v>
      </c>
      <c r="F13" s="2">
        <f>LN('データ処理シート(補正値)'!F15)</f>
        <v>-0.22439433321586247</v>
      </c>
      <c r="G13" s="2">
        <f>LN('データ処理シート(補正値)'!G15)</f>
        <v>-0.18392283816092836</v>
      </c>
      <c r="H13" s="2">
        <f>LN('データ処理シート(補正値)'!H15)</f>
        <v>-0.1839228381609285</v>
      </c>
      <c r="I13" s="2">
        <f>LN('データ処理シート(補正値)'!I15)</f>
        <v>-0.2126982934526711</v>
      </c>
      <c r="J13" s="2">
        <f>LN('データ処理シート(補正値)'!J15)</f>
        <v>-0.24692407997961333</v>
      </c>
      <c r="K13" s="2">
        <f>LN('データ処理シート(補正値)'!K15)</f>
        <v>-0.26032634244192565</v>
      </c>
      <c r="L13" s="2">
        <f>LN('データ処理シート(補正値)'!L15)</f>
        <v>-0.2484613592984996</v>
      </c>
      <c r="M13" s="2">
        <f>LN('データ処理シート(補正値)'!M15)</f>
        <v>-0.32711614169718783</v>
      </c>
      <c r="N13" s="2">
        <f>LN('データ処理シート(補正値)'!N15)</f>
        <v>-0.35953617621976447</v>
      </c>
      <c r="O13" s="2">
        <f>LN('データ処理シート(補正値)'!O15)</f>
        <v>-0.26006690541880756</v>
      </c>
      <c r="P13" s="2">
        <f>LN('データ処理シート(補正値)'!P15)</f>
        <v>-0.26370516307033265</v>
      </c>
      <c r="Q13" s="2">
        <f>LN('データ処理シート(補正値)'!Q15)</f>
        <v>-0.2512858572604901</v>
      </c>
      <c r="R13" s="2">
        <f>LN('データ処理シート(補正値)'!R15)</f>
        <v>-0.24641217825356398</v>
      </c>
      <c r="S13" s="2">
        <f>LN('データ処理シート(補正値)'!S15)</f>
        <v>-0.1827216368152944</v>
      </c>
    </row>
    <row r="14" spans="1:19" ht="15">
      <c r="A14" s="3">
        <v>3</v>
      </c>
      <c r="B14" s="2">
        <f>LN('データ処理シート(補正値)'!B16)</f>
        <v>-0.3566749439387323</v>
      </c>
      <c r="C14" s="2">
        <f>LN('データ処理シート(補正値)'!C16)</f>
        <v>-0.2731219211204512</v>
      </c>
      <c r="D14" s="2">
        <f>LN('データ処理シート(補正値)'!D16)</f>
        <v>-0.2736476834879777</v>
      </c>
      <c r="E14" s="2">
        <f>LN('データ処理シート(補正値)'!E16)</f>
        <v>-0.27128392664214473</v>
      </c>
      <c r="F14" s="2">
        <f>LN('データ処理シート(補正値)'!F16)</f>
        <v>-0.22464467744047695</v>
      </c>
      <c r="G14" s="2">
        <f>LN('データ処理シート(補正値)'!G16)</f>
        <v>-0.1827216368152944</v>
      </c>
      <c r="H14" s="2">
        <f>LN('データ処理シート(補正値)'!H16)</f>
        <v>-0.18632957819149348</v>
      </c>
      <c r="I14" s="2">
        <f>LN('データ処理シート(補正値)'!I16)</f>
        <v>-0.21467947290208025</v>
      </c>
      <c r="J14" s="2">
        <f>LN('データ処理シート(補正値)'!J16)</f>
        <v>-0.24602842385166881</v>
      </c>
      <c r="K14" s="2">
        <f>LN('データ処理シート(補正値)'!K16)</f>
        <v>-0.26058584679007973</v>
      </c>
      <c r="L14" s="2">
        <f>LN('データ処理シート(補正値)'!L16)</f>
        <v>-0.2484613592984996</v>
      </c>
      <c r="M14" s="2">
        <f>LN('データ処理シート(補正値)'!M16)</f>
        <v>-0.32711614169718783</v>
      </c>
      <c r="N14" s="2">
        <f>LN('データ処理シート(補正値)'!N16)</f>
        <v>-0.3581045367483267</v>
      </c>
      <c r="O14" s="2">
        <f>LN('データ処理シート(補正値)'!O16)</f>
        <v>-0.2613647641344075</v>
      </c>
      <c r="P14" s="2">
        <f>LN('データ処理シート(補正値)'!P16)</f>
        <v>-0.2611050576013285</v>
      </c>
      <c r="Q14" s="2">
        <f>LN('データ処理シート(補正値)'!Q16)</f>
        <v>-0.24743624388325425</v>
      </c>
      <c r="R14" s="2">
        <f>LN('データ処理シート(補正値)'!R16)</f>
        <v>-0.24513356920582502</v>
      </c>
      <c r="S14" s="2">
        <f>LN('データ処理シート(補正値)'!S16)</f>
        <v>-0.18392283816092836</v>
      </c>
    </row>
    <row r="15" spans="1:19" ht="15">
      <c r="A15" s="3">
        <v>3.5</v>
      </c>
      <c r="B15" s="2">
        <f>LN('データ処理シート(補正値)'!B17)</f>
        <v>-0.3638434334173448</v>
      </c>
      <c r="C15" s="2">
        <f>LN('データ処理シート(補正値)'!C17)</f>
        <v>-0.27575350158650713</v>
      </c>
      <c r="D15" s="2">
        <f>LN('データ処理シート(補正値)'!D17)</f>
        <v>-0.2786562612444685</v>
      </c>
      <c r="E15" s="2">
        <f>LN('データ処理シート(補正値)'!E17)</f>
        <v>-0.27614883663810785</v>
      </c>
      <c r="F15" s="2">
        <f>LN('データ処理シート(補正値)'!F17)</f>
        <v>-0.22765370679209582</v>
      </c>
      <c r="G15" s="2">
        <f>LN('データ処理シート(補正値)'!G17)</f>
        <v>-0.18753512384684212</v>
      </c>
      <c r="H15" s="2">
        <f>LN('データ処理シート(補正値)'!H17)</f>
        <v>-0.17793120849266164</v>
      </c>
      <c r="I15" s="2">
        <f>LN('データ処理シート(補正値)'!I17)</f>
        <v>-0.21393607056329675</v>
      </c>
      <c r="J15" s="2">
        <f>LN('データ処理シート(補正値)'!J17)</f>
        <v>-0.2482049819095809</v>
      </c>
      <c r="K15" s="2">
        <f>LN('データ処理シート(補正値)'!K17)</f>
        <v>-0.26292442132605426</v>
      </c>
      <c r="L15" s="2">
        <f>LN('データ処理シート(補正値)'!L17)</f>
        <v>-0.2484613592984996</v>
      </c>
      <c r="M15" s="2">
        <f>LN('データ処理シート(補正値)'!M17)</f>
        <v>-0.32989392126109024</v>
      </c>
      <c r="N15" s="2">
        <f>LN('データ処理シート(補正値)'!N17)</f>
        <v>-0.3624056186477173</v>
      </c>
      <c r="O15" s="2">
        <f>LN('データ処理シート(補正値)'!O17)</f>
        <v>-0.26526847761488087</v>
      </c>
      <c r="P15" s="2">
        <f>LN('データ処理シート(補正値)'!P17)</f>
        <v>-0.2660510523254863</v>
      </c>
      <c r="Q15" s="2">
        <f>LN('データ処理シート(補正値)'!Q17)</f>
        <v>-0.24961587164532445</v>
      </c>
      <c r="R15" s="2">
        <f>LN('データ処理シート(補正値)'!R17)</f>
        <v>-0.2482049819095809</v>
      </c>
      <c r="S15" s="2">
        <f>LN('データ処理シート(補正値)'!S17)</f>
        <v>-0.18512548412668892</v>
      </c>
    </row>
    <row r="16" spans="1:19" ht="15">
      <c r="A16" s="3">
        <v>4</v>
      </c>
      <c r="B16" s="2">
        <f>LN('データ処理シート(補正値)'!B18)</f>
        <v>-0.3624056186477173</v>
      </c>
      <c r="C16" s="2">
        <f>LN('データ処理シート(補正値)'!C18)</f>
        <v>-0.2783920255446883</v>
      </c>
      <c r="D16" s="2">
        <f>LN('データ処理シート(補正値)'!D18)</f>
        <v>-0.2815674714519269</v>
      </c>
      <c r="E16" s="2">
        <f>LN('データ処理シート(補正値)'!E18)</f>
        <v>-0.2765443280413249</v>
      </c>
      <c r="F16" s="2">
        <f>LN('データ処理シート(補正値)'!F18)</f>
        <v>-0.22715157271174835</v>
      </c>
      <c r="G16" s="2">
        <f>LN('データ処理シート(補正値)'!G18)</f>
        <v>-0.18512548412668864</v>
      </c>
      <c r="H16" s="2">
        <f>LN('データ処理シート(補正値)'!H18)</f>
        <v>-0.18753512384684198</v>
      </c>
      <c r="I16" s="2">
        <f>LN('データ処理シート(補正値)'!I18)</f>
        <v>-0.2151753816650329</v>
      </c>
      <c r="J16" s="2">
        <f>LN('データ処理シート(補正値)'!J18)</f>
        <v>-0.2482049819095809</v>
      </c>
      <c r="K16" s="2">
        <f>LN('データ処理シート(補正値)'!K18)</f>
        <v>-0.26422599641543965</v>
      </c>
      <c r="L16" s="2">
        <f>LN('データ処理シート(補正値)'!L18)</f>
        <v>-0.24974423311138874</v>
      </c>
      <c r="M16" s="2">
        <f>LN('データ処理シート(補正値)'!M18)</f>
        <v>-0.33128570993391276</v>
      </c>
      <c r="N16" s="2">
        <f>LN('データ処理シート(補正値)'!N18)</f>
        <v>-0.3638434334173448</v>
      </c>
      <c r="O16" s="2">
        <f>LN('データ処理シート(補正値)'!O18)</f>
        <v>-0.26266430947649305</v>
      </c>
      <c r="P16" s="2">
        <f>LN('データ処理シート(補正値)'!P18)</f>
        <v>-0.2673567059905352</v>
      </c>
      <c r="Q16" s="2">
        <f>LN('データ処理シート(補正値)'!Q18)</f>
        <v>-0.25218623676694035</v>
      </c>
      <c r="R16" s="2">
        <f>LN('データ処理シート(補正値)'!R18)</f>
        <v>-0.2482049819095809</v>
      </c>
      <c r="S16" s="2">
        <f>LN('データ処理シート(補正値)'!S18)</f>
        <v>-0.18632957819149337</v>
      </c>
    </row>
    <row r="17" spans="1:19" ht="15">
      <c r="A17" s="3">
        <v>4.5</v>
      </c>
      <c r="B17" s="2">
        <f>LN('データ処理シート(補正値)'!B19)</f>
        <v>-0.3638434334173448</v>
      </c>
      <c r="C17" s="2">
        <f>LN('データ処理シート(補正値)'!C19)</f>
        <v>-0.27971390280260405</v>
      </c>
      <c r="D17" s="2">
        <f>LN('データ処理シート(補正値)'!D19)</f>
        <v>-0.2828935557199837</v>
      </c>
      <c r="E17" s="2">
        <f>LN('データ処理シート(補正値)'!E19)</f>
        <v>-0.27522663118443513</v>
      </c>
      <c r="F17" s="2">
        <f>LN('データ処理シート(補正値)'!F19)</f>
        <v>-0.2258973395108307</v>
      </c>
      <c r="G17" s="2">
        <f>LN('データ処理シート(補正値)'!G19)</f>
        <v>-0.18512548412668864</v>
      </c>
      <c r="H17" s="2">
        <f>LN('データ処理シート(補正値)'!H19)</f>
        <v>-0.1899505839584458</v>
      </c>
      <c r="I17" s="2">
        <f>LN('データ処理シート(補正値)'!I19)</f>
        <v>-0.21840479696703624</v>
      </c>
      <c r="J17" s="2">
        <f>LN('データ処理シート(補正値)'!J19)</f>
        <v>-0.24987261105623432</v>
      </c>
      <c r="K17" s="2">
        <f>LN('データ処理シート(補正値)'!K19)</f>
        <v>-0.2670954388433925</v>
      </c>
      <c r="L17" s="2">
        <f>LN('データ処理シート(補正値)'!L19)</f>
        <v>-0.25231492861448956</v>
      </c>
      <c r="M17" s="2">
        <f>LN('データ処理シート(補正値)'!M19)</f>
        <v>-0.32989392126109024</v>
      </c>
      <c r="N17" s="2">
        <f>LN('データ処理シート(補正値)'!N19)</f>
        <v>-0.3638434334173448</v>
      </c>
      <c r="O17" s="2">
        <f>LN('データ処理シート(補正値)'!O19)</f>
        <v>-0.26396554583446485</v>
      </c>
      <c r="P17" s="2">
        <f>LN('データ処理シート(補正値)'!P19)</f>
        <v>-0.2673567059905352</v>
      </c>
      <c r="Q17" s="2">
        <f>LN('データ処理シート(補正値)'!Q19)</f>
        <v>-0.2534739011220439</v>
      </c>
      <c r="R17" s="2">
        <f>LN('データ処理シート(補正値)'!R19)</f>
        <v>-0.24948752665381185</v>
      </c>
      <c r="S17" s="2">
        <f>LN('データ処理シート(補正値)'!S19)</f>
        <v>-0.18632957819149337</v>
      </c>
    </row>
    <row r="18" spans="1:19" ht="15">
      <c r="A18" s="3">
        <v>5</v>
      </c>
      <c r="B18" s="2">
        <f>LN('データ処理シート(補正値)'!B20)</f>
        <v>-0.36528331847533246</v>
      </c>
      <c r="C18" s="2">
        <f>LN('データ処理シート(補正値)'!C20)</f>
        <v>-0.282362910974181</v>
      </c>
      <c r="D18" s="2">
        <f>LN('データ処理シート(補正値)'!D20)</f>
        <v>-0.28688239228121654</v>
      </c>
      <c r="E18" s="2">
        <f>LN('データ処理シート(補正値)'!E20)</f>
        <v>-0.2791849421978345</v>
      </c>
      <c r="F18" s="2">
        <f>LN('データ処理シート(補正値)'!F20)</f>
        <v>-0.22966476830447505</v>
      </c>
      <c r="G18" s="2">
        <f>LN('データ処理シート(補正値)'!G20)</f>
        <v>-0.18753512384684187</v>
      </c>
      <c r="H18" s="2">
        <f>LN('データ処理シート(補正値)'!H20)</f>
        <v>-0.19237189264745613</v>
      </c>
      <c r="I18" s="2">
        <f>LN('データ処理シート(補正値)'!I20)</f>
        <v>-0.21591970622489007</v>
      </c>
      <c r="J18" s="2">
        <f>LN('データ処理シート(補正値)'!J20)</f>
        <v>-0.25115729776940876</v>
      </c>
      <c r="K18" s="2">
        <f>LN('データ処理シート(補正値)'!K20)</f>
        <v>-0.2670954388433925</v>
      </c>
      <c r="L18" s="2">
        <f>LN('データ処理シート(補正値)'!L20)</f>
        <v>-0.25231492861448956</v>
      </c>
      <c r="M18" s="2">
        <f>LN('データ処理シート(補正値)'!M20)</f>
        <v>-0.3340751120214913</v>
      </c>
      <c r="N18" s="2">
        <f>LN('データ処理シート(補正値)'!N20)</f>
        <v>-0.36672527979223374</v>
      </c>
      <c r="O18" s="2">
        <f>LN('データ処理シート(補正値)'!O20)</f>
        <v>-0.26657310924154576</v>
      </c>
      <c r="P18" s="2">
        <f>LN('データ処理シート(補正値)'!P20)</f>
        <v>-0.26997313867100775</v>
      </c>
      <c r="Q18" s="2">
        <f>LN('データ処理シート(補正値)'!Q20)</f>
        <v>-0.25476322569467114</v>
      </c>
      <c r="R18" s="2">
        <f>LN('データ処理シート(補正値)'!R20)</f>
        <v>-0.24948752665381185</v>
      </c>
      <c r="S18" s="2">
        <f>LN('データ処理シート(補正値)'!S20)</f>
        <v>-0.18632957819149337</v>
      </c>
    </row>
    <row r="19" spans="1:19" ht="15">
      <c r="A19" s="3">
        <v>5.5</v>
      </c>
      <c r="B19" s="2">
        <f>LN('データ処理シート(補正値)'!B21)</f>
        <v>-0.36672527979223374</v>
      </c>
      <c r="C19" s="2">
        <f>LN('データ処理シート(補正値)'!C21)</f>
        <v>-0.28103752973311236</v>
      </c>
      <c r="D19" s="2">
        <f>LN('データ処理シート(補正値)'!D21)</f>
        <v>-0.2895504835118084</v>
      </c>
      <c r="E19" s="2">
        <f>LN('データ処理シート(補正値)'!E21)</f>
        <v>-0.2791849421978345</v>
      </c>
      <c r="F19" s="2">
        <f>LN('データ処理シート(補正値)'!F21)</f>
        <v>-0.22966476830447505</v>
      </c>
      <c r="G19" s="2">
        <f>LN('データ処理シート(補正値)'!G21)</f>
        <v>-0.18632957819149337</v>
      </c>
      <c r="H19" s="2">
        <f>LN('データ処理シート(補正値)'!H21)</f>
        <v>-0.1972321695297089</v>
      </c>
      <c r="I19" s="2">
        <f>LN('データ処理シート(補正値)'!I21)</f>
        <v>-0.21964966205995404</v>
      </c>
      <c r="J19" s="2">
        <f>LN('データ処理シート(補正値)'!J21)</f>
        <v>-0.25115729776940876</v>
      </c>
      <c r="K19" s="2">
        <f>LN('データ処理シート(補正値)'!K21)</f>
        <v>-0.26840245771982457</v>
      </c>
      <c r="L19" s="2">
        <f>LN('データ処理シート(補正値)'!L21)</f>
        <v>-0.25360275879891825</v>
      </c>
      <c r="M19" s="2">
        <f>LN('データ処理シート(補正値)'!M21)</f>
        <v>-0.3354727362881293</v>
      </c>
      <c r="N19" s="2">
        <f>LN('データ処理シート(補正値)'!N21)</f>
        <v>-0.3696154552144671</v>
      </c>
      <c r="O19" s="2">
        <f>LN('データ処理シート(補正値)'!O21)</f>
        <v>-0.26657310924154576</v>
      </c>
      <c r="P19" s="2">
        <f>LN('データ処理シート(補正値)'!P21)</f>
        <v>-0.2702351588480603</v>
      </c>
      <c r="Q19" s="2">
        <f>LN('データ処理シート(補正値)'!Q21)</f>
        <v>-0.25773499608382877</v>
      </c>
      <c r="R19" s="2">
        <f>LN('データ処理シート(補正値)'!R21)</f>
        <v>-0.25154302583590765</v>
      </c>
      <c r="S19" s="2">
        <f>LN('データ処理シート(補正値)'!S21)</f>
        <v>-0.18874212459687753</v>
      </c>
    </row>
    <row r="20" spans="1:19" ht="15">
      <c r="A20" s="3">
        <v>6</v>
      </c>
      <c r="B20" s="2">
        <f>LN('データ処理シート(補正値)'!B22)</f>
        <v>-0.3696154552144671</v>
      </c>
      <c r="C20" s="2">
        <f>LN('データ処理シート(補正値)'!C22)</f>
        <v>-0.2836900511822435</v>
      </c>
      <c r="D20" s="2">
        <f>LN('データ処理シート(補正値)'!D22)</f>
        <v>-0.29115476193075346</v>
      </c>
      <c r="E20" s="2">
        <f>LN('データ処理シート(補正値)'!E22)</f>
        <v>-0.27958163641791284</v>
      </c>
      <c r="F20" s="2">
        <f>LN('データ処理シート(補正値)'!F22)</f>
        <v>-0.22916162363977288</v>
      </c>
      <c r="G20" s="2">
        <f>LN('データ処理シート(補正値)'!G22)</f>
        <v>-0.18753512384684212</v>
      </c>
      <c r="H20" s="2">
        <f>LN('データ処理シート(補正値)'!H22)</f>
        <v>-0.1996711951290677</v>
      </c>
      <c r="I20" s="2">
        <f>LN('データ処理シート(補正値)'!I22)</f>
        <v>-0.22089607877373038</v>
      </c>
      <c r="J20" s="2">
        <f>LN('データ処理シート(補正値)'!J22)</f>
        <v>-0.25244363702576206</v>
      </c>
      <c r="K20" s="2">
        <f>LN('データ処理シート(補正値)'!K22)</f>
        <v>-0.2697111871305444</v>
      </c>
      <c r="L20" s="2">
        <f>LN('データ処理シート(補正値)'!L22)</f>
        <v>-0.25489224962879004</v>
      </c>
      <c r="M20" s="2">
        <f>LN('データ処理シート(補正値)'!M22)</f>
        <v>-0.3354727362881293</v>
      </c>
      <c r="N20" s="2">
        <f>LN('データ処理シート(補正値)'!N22)</f>
        <v>-0.3710636813908319</v>
      </c>
      <c r="O20" s="2">
        <f>LN('データ処理シート(補正値)'!O22)</f>
        <v>-0.26657310924154576</v>
      </c>
      <c r="P20" s="2">
        <f>LN('データ処理シート(補正値)'!P22)</f>
        <v>-0.2702351588480603</v>
      </c>
      <c r="Q20" s="2">
        <f>LN('データ処理シート(補正値)'!Q22)</f>
        <v>-0.25515034744929616</v>
      </c>
      <c r="R20" s="2">
        <f>LN('データ処理シート(補正値)'!R22)</f>
        <v>-0.24897431134873121</v>
      </c>
      <c r="S20" s="2">
        <f>LN('データ処理シート(補正値)'!S22)</f>
        <v>-0.1899505839584458</v>
      </c>
    </row>
    <row r="21" spans="1:19" ht="15">
      <c r="A21" s="3">
        <v>6.5</v>
      </c>
      <c r="B21" s="2">
        <f>LN('データ処理シート(補正値)'!B23)</f>
        <v>-0.3710636813908319</v>
      </c>
      <c r="C21" s="2">
        <f>LN('データ処理シート(補正値)'!C23)</f>
        <v>-0.28634962721800233</v>
      </c>
      <c r="D21" s="2">
        <f>LN('データ処理シート(補正値)'!D23)</f>
        <v>-0.29517675421404144</v>
      </c>
      <c r="E21" s="2">
        <f>LN('データ処理シート(補正値)'!E23)</f>
        <v>-0.2822302937735357</v>
      </c>
      <c r="F21" s="2">
        <f>LN('データ処理シート(補正値)'!F23)</f>
        <v>-0.23294139379432077</v>
      </c>
      <c r="G21" s="2">
        <f>LN('データ処理シート(補正値)'!G23)</f>
        <v>-0.19237189264745613</v>
      </c>
      <c r="H21" s="2">
        <f>LN('データ処理シート(補正値)'!H23)</f>
        <v>-0.20456716574127426</v>
      </c>
      <c r="I21" s="2">
        <f>LN('データ処理シート(補正値)'!I23)</f>
        <v>-0.22039732564618453</v>
      </c>
      <c r="J21" s="2">
        <f>LN('データ処理シート(補正値)'!J23)</f>
        <v>-0.2541183556136404</v>
      </c>
      <c r="K21" s="2">
        <f>LN('データ処理シート(補正値)'!K23)</f>
        <v>-0.2699731386710076</v>
      </c>
      <c r="L21" s="2">
        <f>LN('データ処理シート(補正値)'!L23)</f>
        <v>-0.2561834053924099</v>
      </c>
      <c r="M21" s="2">
        <f>LN('データ処理シート(補正値)'!M23)</f>
        <v>-0.338273858567841</v>
      </c>
      <c r="N21" s="2">
        <f>LN('データ処理シート(補正値)'!N23)</f>
        <v>-0.3739664410487933</v>
      </c>
      <c r="O21" s="2">
        <f>LN('データ処理シート(補正値)'!O23)</f>
        <v>-0.2691874898156165</v>
      </c>
      <c r="P21" s="2">
        <f>LN('データ処理シート(補正値)'!P23)</f>
        <v>-0.2728591435601426</v>
      </c>
      <c r="Q21" s="2">
        <f>LN('データ処理シート(補正値)'!Q23)</f>
        <v>-0.25773499608382877</v>
      </c>
      <c r="R21" s="2">
        <f>LN('データ処理シート(補正値)'!R23)</f>
        <v>-0.25282986168457017</v>
      </c>
      <c r="S21" s="2">
        <f>LN('データ処理シート(補正値)'!S23)</f>
        <v>-0.19116050546115917</v>
      </c>
    </row>
    <row r="22" spans="1:19" ht="15">
      <c r="A22" s="3">
        <v>7</v>
      </c>
      <c r="B22" s="2">
        <f>LN('データ処理シート(補正値)'!B24)</f>
        <v>-0.3739664410487933</v>
      </c>
      <c r="C22" s="2">
        <f>LN('データ処理シート(補正値)'!C24)</f>
        <v>-0.2876820724517809</v>
      </c>
      <c r="D22" s="2">
        <f>LN('データ処理シート(補正値)'!D24)</f>
        <v>-0.2965210211189852</v>
      </c>
      <c r="E22" s="2">
        <f>LN('データ処理シート(補正値)'!E24)</f>
        <v>-0.2822302937735357</v>
      </c>
      <c r="F22" s="2">
        <f>LN('データ処理シート(補正値)'!F24)</f>
        <v>-0.23167988233649625</v>
      </c>
      <c r="G22" s="2">
        <f>LN('データ処理シート(補正値)'!G24)</f>
        <v>-0.1911605054611589</v>
      </c>
      <c r="H22" s="2">
        <f>LN('データ処理シート(補正値)'!H24)</f>
        <v>-0.20702416943432653</v>
      </c>
      <c r="I22" s="2">
        <f>LN('データ処理シート(補正値)'!I24)</f>
        <v>-0.22089607877373038</v>
      </c>
      <c r="J22" s="2">
        <f>LN('データ処理シート(補正値)'!J24)</f>
        <v>-0.25502129021223263</v>
      </c>
      <c r="K22" s="2">
        <f>LN('データ処理シート(補正値)'!K24)</f>
        <v>-0.27233379550498144</v>
      </c>
      <c r="L22" s="2">
        <f>LN('データ処理シート(補正値)'!L24)</f>
        <v>-0.2561834053924099</v>
      </c>
      <c r="M22" s="2">
        <f>LN('データ処理シート(補正値)'!M24)</f>
        <v>-0.3410828491788961</v>
      </c>
      <c r="N22" s="2">
        <f>LN('データ処理シート(補正値)'!N24)</f>
        <v>-0.3768776512562517</v>
      </c>
      <c r="O22" s="2">
        <f>LN('データ処理シート(補正値)'!O24)</f>
        <v>-0.27049724769768</v>
      </c>
      <c r="P22" s="2">
        <f>LN('データ処理シート(補正値)'!P24)</f>
        <v>-0.2731219211204512</v>
      </c>
      <c r="Q22" s="2">
        <f>LN('データ処理シート(補正値)'!Q24)</f>
        <v>-0.2594186071789214</v>
      </c>
      <c r="R22" s="2">
        <f>LN('データ処理シート(補正値)'!R24)</f>
        <v>-0.25360275879891825</v>
      </c>
      <c r="S22" s="2">
        <f>LN('データ処理シート(補正値)'!S24)</f>
        <v>-0.1947990783050673</v>
      </c>
    </row>
    <row r="23" spans="1:19" ht="15">
      <c r="A23" s="3">
        <v>7.5</v>
      </c>
      <c r="B23" s="2">
        <f>LN('データ処理シート(補正値)'!B25)</f>
        <v>-0.37542098675978763</v>
      </c>
      <c r="C23" s="2">
        <f>LN('データ処理シート(補正値)'!C25)</f>
        <v>-0.2876820724517809</v>
      </c>
      <c r="D23" s="2">
        <f>LN('データ処理シート(補正値)'!D25)</f>
        <v>-0.2965210211189852</v>
      </c>
      <c r="E23" s="2">
        <f>LN('データ処理シート(補正値)'!E25)</f>
        <v>-0.2835572578748309</v>
      </c>
      <c r="F23" s="2">
        <f>LN('データ処理シート(補正値)'!F25)</f>
        <v>-0.23420449867363483</v>
      </c>
      <c r="G23" s="2">
        <f>LN('データ処理シート(補正値)'!G25)</f>
        <v>-0.1899505839584458</v>
      </c>
      <c r="H23" s="2">
        <f>LN('データ処理シート(補正値)'!H25)</f>
        <v>-0.2119563619236453</v>
      </c>
      <c r="I23" s="2">
        <f>LN('データ処理シート(補正値)'!I25)</f>
        <v>-0.22289358255900238</v>
      </c>
      <c r="J23" s="2">
        <f>LN('データ処理シート(補正値)'!J25)</f>
        <v>-0.25670033484305255</v>
      </c>
      <c r="K23" s="2">
        <f>LN('データ処理シート(補正値)'!K25)</f>
        <v>-0.275226631184435</v>
      </c>
      <c r="L23" s="2">
        <f>LN('データ処理シート(補正値)'!L25)</f>
        <v>-0.25747623039471507</v>
      </c>
      <c r="M23" s="2">
        <f>LN('データ処理シート(補正値)'!M25)</f>
        <v>-0.3410828491788961</v>
      </c>
      <c r="N23" s="2">
        <f>LN('データ処理シート(補正値)'!N25)</f>
        <v>-0.3768776512562517</v>
      </c>
      <c r="O23" s="2">
        <f>LN('データ処理シート(補正値)'!O25)</f>
        <v>-0.2691874898156165</v>
      </c>
      <c r="P23" s="2">
        <f>LN('データ処理シート(補正値)'!P25)</f>
        <v>-0.2744368457017603</v>
      </c>
      <c r="Q23" s="2">
        <f>LN('データ処理シート(補正値)'!Q25)</f>
        <v>-0.2594186071789214</v>
      </c>
      <c r="R23" s="2">
        <f>LN('データ処理シート(補正値)'!R25)</f>
        <v>-0.25360275879891825</v>
      </c>
      <c r="S23" s="2">
        <f>LN('データ処理シート(補正値)'!S25)</f>
        <v>-0.19358474907266526</v>
      </c>
    </row>
    <row r="24" spans="1:19" ht="15">
      <c r="A24" s="3">
        <v>8</v>
      </c>
      <c r="B24" s="2">
        <f>LN('データ処理シート(補正値)'!B26)</f>
        <v>-0.37542098675978763</v>
      </c>
      <c r="C24" s="2">
        <f>LN('データ処理シート(補正値)'!C26)</f>
        <v>-0.2890162954649176</v>
      </c>
      <c r="D24" s="2">
        <f>LN('データ処理シート(補正値)'!D26)</f>
        <v>-0.29948478457093225</v>
      </c>
      <c r="E24" s="2">
        <f>LN('データ処理シート(補正値)'!E26)</f>
        <v>-0.28661597426978314</v>
      </c>
      <c r="F24" s="2">
        <f>LN('データ処理シート(補正値)'!F26)</f>
        <v>-0.23749605753861028</v>
      </c>
      <c r="G24" s="2">
        <f>LN('データ処理シート(補正値)'!G26)</f>
        <v>-0.19358474907266526</v>
      </c>
      <c r="H24" s="2">
        <f>LN('データ処理シート(補正値)'!H26)</f>
        <v>-0.2119563619236453</v>
      </c>
      <c r="I24" s="2">
        <f>LN('データ処理シート(補正値)'!I26)</f>
        <v>-0.22414405164779314</v>
      </c>
      <c r="J24" s="2">
        <f>LN('データ処理シート(補正値)'!J26)</f>
        <v>-0.25670033484305255</v>
      </c>
      <c r="K24" s="2">
        <f>LN('データ処理シート(補正値)'!K26)</f>
        <v>-0.275226631184435</v>
      </c>
      <c r="L24" s="2">
        <f>LN('データ処理シート(補正値)'!L26)</f>
        <v>-0.25877072895736086</v>
      </c>
      <c r="M24" s="2">
        <f>LN('データ処理シート(補正値)'!M26)</f>
        <v>-0.3453111852884172</v>
      </c>
      <c r="N24" s="2">
        <f>LN('データ処理シート(補正値)'!N26)</f>
        <v>-0.38272562113867487</v>
      </c>
      <c r="O24" s="2">
        <f>LN('データ処理シート(補正値)'!O26)</f>
        <v>-0.2731219211204512</v>
      </c>
      <c r="P24" s="2">
        <f>LN('データ処理シート(補正値)'!P26)</f>
        <v>-0.2770718933397654</v>
      </c>
      <c r="Q24" s="2">
        <f>LN('データ処理シート(補正値)'!Q26)</f>
        <v>-0.26201432570320304</v>
      </c>
      <c r="R24" s="2">
        <f>LN('データ処理シート(補正値)'!R26)</f>
        <v>-0.2561834053924099</v>
      </c>
      <c r="S24" s="2">
        <f>LN('データ処理シート(補正値)'!S26)</f>
        <v>-0.1947990783050673</v>
      </c>
    </row>
    <row r="25" spans="1:19" ht="15">
      <c r="A25" s="3">
        <v>8.5</v>
      </c>
      <c r="B25" s="2">
        <f>LN('データ処理シート(補正値)'!B27)</f>
        <v>-0.3783364407199117</v>
      </c>
      <c r="C25" s="2">
        <f>LN('データ処理シート(補正値)'!C27)</f>
        <v>-0.2903523010076598</v>
      </c>
      <c r="D25" s="2">
        <f>LN('データ処理シート(補正値)'!D27)</f>
        <v>-0.3008348590300815</v>
      </c>
      <c r="E25" s="2">
        <f>LN('データ処理シート(補正値)'!E27)</f>
        <v>-0.28661597426978314</v>
      </c>
      <c r="F25" s="2">
        <f>LN('データ処理シート(補正値)'!F27)</f>
        <v>-0.23749605753861028</v>
      </c>
      <c r="G25" s="2">
        <f>LN('データ処理シート(補正値)'!G27)</f>
        <v>-0.19358474907266526</v>
      </c>
      <c r="H25" s="2">
        <f>LN('データ処理シート(補正値)'!H27)</f>
        <v>-0.2119563619236453</v>
      </c>
      <c r="I25" s="2">
        <f>LN('データ処理シート(補正値)'!I27)</f>
        <v>-0.22414405164779314</v>
      </c>
      <c r="J25" s="2">
        <f>LN('データ処理シート(補正値)'!J27)</f>
        <v>-0.2579938287499562</v>
      </c>
      <c r="K25" s="2">
        <f>LN('データ処理シート(補正値)'!K27)</f>
        <v>-0.27786376351444253</v>
      </c>
      <c r="L25" s="2">
        <f>LN('データ処理シート(補正値)'!L27)</f>
        <v>-0.25877072895736086</v>
      </c>
      <c r="M25" s="2">
        <f>LN('データ処理シート(補正値)'!M27)</f>
        <v>-0.3467246130855642</v>
      </c>
      <c r="N25" s="2">
        <f>LN('データ処理シート(補正値)'!N27)</f>
        <v>-0.3841929728326246</v>
      </c>
      <c r="O25" s="2">
        <f>LN('データ処理シート(補正値)'!O27)</f>
        <v>-0.2731219211204512</v>
      </c>
      <c r="P25" s="2">
        <f>LN('データ処理シート(補正値)'!P27)</f>
        <v>-0.2770718933397654</v>
      </c>
      <c r="Q25" s="2">
        <f>LN('データ処理シート(補正値)'!Q27)</f>
        <v>-0.2633147160034864</v>
      </c>
      <c r="R25" s="2">
        <f>LN('データ処理シート(補正値)'!R27)</f>
        <v>-0.25747623039471507</v>
      </c>
      <c r="S25" s="2">
        <f>LN('データ処理シート(補正値)'!S27)</f>
        <v>-0.19601488392595706</v>
      </c>
    </row>
    <row r="26" spans="1:19" ht="15">
      <c r="A26" s="3">
        <v>9</v>
      </c>
      <c r="B26" s="2">
        <f>LN('データ処理シート(補正値)'!B28)</f>
        <v>-0.3797973613595865</v>
      </c>
      <c r="C26" s="2">
        <f>LN('データ処理シート(補正値)'!C28)</f>
        <v>-0.29169009384931976</v>
      </c>
      <c r="D26" s="2">
        <f>LN('データ処理シート(補正値)'!D28)</f>
        <v>-0.30218675865466255</v>
      </c>
      <c r="E26" s="2">
        <f>LN('データ処理シート(補正値)'!E28)</f>
        <v>-0.28661597426978314</v>
      </c>
      <c r="F26" s="2">
        <f>LN('データ処理シート(補正値)'!F28)</f>
        <v>-0.23749605753861028</v>
      </c>
      <c r="G26" s="2">
        <f>LN('データ処理シート(補正値)'!G28)</f>
        <v>-0.19601488392595706</v>
      </c>
      <c r="H26" s="2">
        <f>LN('データ処理シート(補正値)'!H28)</f>
        <v>-0.21319322046104175</v>
      </c>
      <c r="I26" s="2">
        <f>LN('データ処理シート(補正値)'!I28)</f>
        <v>-0.22414405164779314</v>
      </c>
      <c r="J26" s="2">
        <f>LN('データ処理シート(補正値)'!J28)</f>
        <v>-0.2592889979505631</v>
      </c>
      <c r="K26" s="2">
        <f>LN('データ処理シート(補正値)'!K28)</f>
        <v>-0.27786376351444253</v>
      </c>
      <c r="L26" s="2">
        <f>LN('データ処理シート(補正値)'!L28)</f>
        <v>-0.26006690541880756</v>
      </c>
      <c r="M26" s="2">
        <f>LN('データ処理シート(補正値)'!M28)</f>
        <v>-0.3495574761698683</v>
      </c>
      <c r="N26" s="2">
        <f>LN('データ処理シート(補正値)'!N28)</f>
        <v>-0.3856624808119846</v>
      </c>
      <c r="O26" s="2">
        <f>LN('データ処理シート(補正値)'!O28)</f>
        <v>-0.27575350158650713</v>
      </c>
      <c r="P26" s="2">
        <f>LN('データ処理シート(補正値)'!P28)</f>
        <v>-0.28130246548774185</v>
      </c>
      <c r="Q26" s="2">
        <f>LN('データ処理シート(補正値)'!Q28)</f>
        <v>-0.2676180414160391</v>
      </c>
      <c r="R26" s="2">
        <f>LN('データ処理シート(補正値)'!R28)</f>
        <v>-0.2608454184982213</v>
      </c>
      <c r="S26" s="2">
        <f>LN('データ処理シート(補正値)'!S28)</f>
        <v>-0.19601488392595734</v>
      </c>
    </row>
    <row r="27" spans="1:19" ht="15">
      <c r="A27" s="3">
        <v>9.5</v>
      </c>
      <c r="B27" s="2">
        <f>LN('データ処理シート(補正値)'!B29)</f>
        <v>-0.3812604194113469</v>
      </c>
      <c r="C27" s="2">
        <f>LN('データ処理シート(補正値)'!C29)</f>
        <v>-0.2930296787783762</v>
      </c>
      <c r="D27" s="2">
        <f>LN('データ処理シート(補正値)'!D29)</f>
        <v>-0.3051673867928005</v>
      </c>
      <c r="E27" s="2">
        <f>LN('データ処理シート(補正値)'!E29)</f>
        <v>-0.2896840751224539</v>
      </c>
      <c r="F27" s="2">
        <f>LN('データ処理シート(補正値)'!F29)</f>
        <v>-0.24207156119972845</v>
      </c>
      <c r="G27" s="2">
        <f>LN('データ処理シート(補正値)'!G29)</f>
        <v>-0.19601488392595706</v>
      </c>
      <c r="H27" s="2">
        <f>LN('データ処理シート(補正値)'!H29)</f>
        <v>-0.20456716574127426</v>
      </c>
      <c r="I27" s="2">
        <f>LN('データ処理シート(補正値)'!I29)</f>
        <v>-0.22539608636750352</v>
      </c>
      <c r="J27" s="2">
        <f>LN('データ処理シート(補正値)'!J29)</f>
        <v>-0.2605858467900799</v>
      </c>
      <c r="K27" s="2">
        <f>LN('データ処理シート(補正値)'!K29)</f>
        <v>-0.27786376351444253</v>
      </c>
      <c r="L27" s="2">
        <f>LN('データ処理シート(補正値)'!L29)</f>
        <v>-0.26006690541880756</v>
      </c>
      <c r="M27" s="2">
        <f>LN('データ処理シート(補正値)'!M29)</f>
        <v>-0.35239838717147204</v>
      </c>
      <c r="N27" s="2">
        <f>LN('データ処理シート(補正値)'!N29)</f>
        <v>-0.390084006069862</v>
      </c>
      <c r="O27" s="2">
        <f>LN('データ処理シート(補正値)'!O29)</f>
        <v>-0.27575350158650713</v>
      </c>
      <c r="P27" s="2">
        <f>LN('データ処理シート(補正値)'!P29)</f>
        <v>-0.28130246548774185</v>
      </c>
      <c r="Q27" s="2">
        <f>LN('データ処理シート(補正値)'!Q29)</f>
        <v>-0.26631204671558845</v>
      </c>
      <c r="R27" s="2">
        <f>LN('データ処理シート(補正値)'!R29)</f>
        <v>-0.2608454184982213</v>
      </c>
      <c r="S27" s="2">
        <f>LN('データ処理シート(補正値)'!S29)</f>
        <v>-0.1947990783050673</v>
      </c>
    </row>
    <row r="28" spans="1:19" ht="15">
      <c r="A28" s="3">
        <v>10</v>
      </c>
      <c r="B28" s="2">
        <f>LN('データ処理シート(補正値)'!B30)</f>
        <v>-0.3841929728326246</v>
      </c>
      <c r="C28" s="2">
        <f>LN('データ処理シート(補正値)'!C30)</f>
        <v>-0.29437106060257756</v>
      </c>
      <c r="D28" s="2">
        <f>LN('データ処理シート(補正値)'!D30)</f>
        <v>-0.3065251602532608</v>
      </c>
      <c r="E28" s="2">
        <f>LN('データ処理シート(補正値)'!E30)</f>
        <v>-0.2896840751224539</v>
      </c>
      <c r="F28" s="2">
        <f>LN('データ処理シート(補正値)'!F30)</f>
        <v>-0.24207156119972845</v>
      </c>
      <c r="G28" s="2">
        <f>LN('データ処理シート(補正値)'!G30)</f>
        <v>-0.19601488392595706</v>
      </c>
      <c r="H28" s="2">
        <f>LN('データ処理シート(補正値)'!H30)</f>
        <v>-0.20211618412213408</v>
      </c>
      <c r="I28" s="2">
        <f>LN('データ処理シート(補正値)'!I30)</f>
        <v>-0.22539608636750352</v>
      </c>
      <c r="J28" s="2">
        <f>LN('データ処理シート(補正値)'!J30)</f>
        <v>-0.2618843796306404</v>
      </c>
      <c r="K28" s="2">
        <f>LN('データ処理シート(補正値)'!K30)</f>
        <v>-0.28050786870378047</v>
      </c>
      <c r="L28" s="2">
        <f>LN('データ処理シート(補正値)'!L30)</f>
        <v>-0.2613647641344075</v>
      </c>
      <c r="M28" s="2">
        <f>LN('データ処理シート(補正値)'!M30)</f>
        <v>-0.35382187495632583</v>
      </c>
      <c r="N28" s="2">
        <f>LN('データ処理シート(補正値)'!N30)</f>
        <v>-0.3915622029391729</v>
      </c>
      <c r="O28" s="2">
        <f>LN('データ処理シート(補正値)'!O30)</f>
        <v>-0.2744368457017603</v>
      </c>
      <c r="P28" s="2">
        <f>LN('データ処理シート(補正値)'!P30)</f>
        <v>-0.28262819814910195</v>
      </c>
      <c r="Q28" s="2">
        <f>LN('データ処理シート(補正値)'!Q30)</f>
        <v>-0.27023515884806015</v>
      </c>
      <c r="R28" s="2">
        <f>LN('データ処理シート(補正値)'!R30)</f>
        <v>-0.2608454184982213</v>
      </c>
      <c r="S28" s="2">
        <f>LN('データ処理シート(補正値)'!S30)</f>
        <v>-0.19845093872383845</v>
      </c>
    </row>
    <row r="29" spans="1:19" ht="15">
      <c r="A29" s="3">
        <v>10.5</v>
      </c>
      <c r="B29" s="2">
        <f>LN('データ処理シート(補正値)'!B31)</f>
        <v>-0.3871341514234409</v>
      </c>
      <c r="C29" s="2">
        <f>LN('データ処理シート(補正値)'!C31)</f>
        <v>-0.2984060358147566</v>
      </c>
      <c r="D29" s="2">
        <f>LN('データ処理シート(補正値)'!D31)</f>
        <v>-0.31088246562221655</v>
      </c>
      <c r="E29" s="2">
        <f>LN('データ処理シート(補正値)'!E31)</f>
        <v>-0.29544546306961483</v>
      </c>
      <c r="F29" s="2">
        <f>LN('データ処理シート(補正値)'!F31)</f>
        <v>-0.24666809636116685</v>
      </c>
      <c r="G29" s="2">
        <f>LN('データ処理シート(補正値)'!G31)</f>
        <v>-0.20211618412213395</v>
      </c>
      <c r="H29" s="2">
        <f>LN('データ処理シート(補正値)'!H31)</f>
        <v>-0.20089294237939007</v>
      </c>
      <c r="I29" s="2">
        <f>LN('データ処理シート(補正値)'!I31)</f>
        <v>-0.22539608636750352</v>
      </c>
      <c r="J29" s="2">
        <f>LN('データ処理シート(補正値)'!J31)</f>
        <v>-0.2631846008513934</v>
      </c>
      <c r="K29" s="2">
        <f>LN('データ処理シート(補正値)'!K31)</f>
        <v>-0.28050786870378047</v>
      </c>
      <c r="L29" s="2">
        <f>LN('データ処理シート(補正値)'!L31)</f>
        <v>-0.26006690541880756</v>
      </c>
      <c r="M29" s="2">
        <f>LN('データ処理シート(補正値)'!M31)</f>
        <v>-0.3581045367483267</v>
      </c>
      <c r="N29" s="2">
        <f>LN('データ処理シート(補正値)'!N31)</f>
        <v>-0.3960099493374092</v>
      </c>
      <c r="O29" s="2">
        <f>LN('データ処理シート(補正値)'!O31)</f>
        <v>-0.2783920255446883</v>
      </c>
      <c r="P29" s="2">
        <f>LN('データ処理シート(補正値)'!P31)</f>
        <v>-0.28555101144282674</v>
      </c>
      <c r="Q29" s="2">
        <f>LN('データ処理シート(補正値)'!Q31)</f>
        <v>-0.2706283178859534</v>
      </c>
      <c r="R29" s="2">
        <f>LN('データ処理シート(補正値)'!R31)</f>
        <v>-0.26422599641543965</v>
      </c>
      <c r="S29" s="2">
        <f>LN('データ処理シート(補正値)'!S31)</f>
        <v>-0.1996711951290677</v>
      </c>
    </row>
    <row r="30" spans="1:19" ht="15">
      <c r="A30" s="3">
        <v>11</v>
      </c>
      <c r="B30" s="2">
        <f>LN('データ処理シート(補正値)'!B32)</f>
        <v>-0.38860799104174143</v>
      </c>
      <c r="C30" s="2">
        <f>LN('データ処理シート(補正値)'!C32)</f>
        <v>-0.2970592342643779</v>
      </c>
      <c r="D30" s="2">
        <f>LN('データ処理シート(補正値)'!D32)</f>
        <v>-0.3119747650208255</v>
      </c>
      <c r="E30" s="2">
        <f>LN('データ処理シート(補正値)'!E32)</f>
        <v>-0.2950424268580733</v>
      </c>
      <c r="F30" s="2">
        <f>LN('データ処理シート(補正値)'!F32)</f>
        <v>-0.2471801291424509</v>
      </c>
      <c r="G30" s="2">
        <f>LN('データ処理シート(補正値)'!G32)</f>
        <v>-0.19845093872383818</v>
      </c>
      <c r="H30" s="2">
        <f>LN('データ処理シート(補正値)'!H32)</f>
        <v>-0.20702416943432653</v>
      </c>
      <c r="I30" s="2">
        <f>LN('データ処理シート(補正値)'!I32)</f>
        <v>-0.22865873200231995</v>
      </c>
      <c r="J30" s="2">
        <f>LN('データ処理シート(補正値)'!J32)</f>
        <v>-0.26487741979851737</v>
      </c>
      <c r="K30" s="2">
        <f>LN('データ処理シート(補正値)'!K32)</f>
        <v>-0.28342448219913974</v>
      </c>
      <c r="L30" s="2">
        <f>LN('データ処理シート(補正値)'!L32)</f>
        <v>-0.26266430947649305</v>
      </c>
      <c r="M30" s="2">
        <f>LN('データ処理シート(補正値)'!M32)</f>
        <v>-0.35953617621976447</v>
      </c>
      <c r="N30" s="2">
        <f>LN('データ処理シート(補正値)'!N32)</f>
        <v>-0.3974969384589874</v>
      </c>
      <c r="O30" s="2">
        <f>LN('データ処理シート(補正値)'!O32)</f>
        <v>-0.2783920255446883</v>
      </c>
      <c r="P30" s="2">
        <f>LN('データ処理シート(補正値)'!P32)</f>
        <v>-0.28555101144282674</v>
      </c>
      <c r="Q30" s="2">
        <f>LN('データ処理シート(補正値)'!Q32)</f>
        <v>-0.2706283178859534</v>
      </c>
      <c r="R30" s="2">
        <f>LN('データ処理シート(補正値)'!R32)</f>
        <v>-0.26422599641543965</v>
      </c>
      <c r="S30" s="2">
        <f>LN('データ処理シート(補正値)'!S32)</f>
        <v>-0.19845093872383818</v>
      </c>
    </row>
    <row r="31" spans="1:19" ht="15">
      <c r="A31" s="3">
        <v>11.5</v>
      </c>
      <c r="B31" s="2">
        <f>LN('データ処理シート(補正値)'!B33)</f>
        <v>-0.3915622029391729</v>
      </c>
      <c r="C31" s="2">
        <f>LN('データ処理シート(補正値)'!C33)</f>
        <v>-0.2984060358147566</v>
      </c>
      <c r="D31" s="2">
        <f>LN('データ処理シート(補正値)'!D33)</f>
        <v>-0.3122480263970306</v>
      </c>
      <c r="E31" s="2">
        <f>LN('データ処理シート(補正値)'!E33)</f>
        <v>-0.29410264025470356</v>
      </c>
      <c r="F31" s="2">
        <f>LN('データ処理シート(補正値)'!F33)</f>
        <v>-0.24411185775040614</v>
      </c>
      <c r="G31" s="2">
        <f>LN('データ処理シート(補正値)'!G33)</f>
        <v>-0.19967119512906742</v>
      </c>
      <c r="H31" s="2">
        <f>LN('データ処理シート(補正値)'!H33)</f>
        <v>-0.20825493882045903</v>
      </c>
      <c r="I31" s="2">
        <f>LN('データ処理シート(補正値)'!I33)</f>
        <v>-0.22991643560163838</v>
      </c>
      <c r="J31" s="2">
        <f>LN('データ処理シート(補正値)'!J33)</f>
        <v>-0.2661815410057783</v>
      </c>
      <c r="K31" s="2">
        <f>LN('データ処理シート(補正値)'!K33)</f>
        <v>-0.28342448219913974</v>
      </c>
      <c r="L31" s="2">
        <f>LN('データ処理シート(補正値)'!L33)</f>
        <v>-0.26396554583446485</v>
      </c>
      <c r="M31" s="2">
        <f>LN('データ処理シート(補正値)'!M33)</f>
        <v>-0.3624056186477173</v>
      </c>
      <c r="N31" s="2">
        <f>LN('データ処理シート(補正値)'!N33)</f>
        <v>-0.40047756659712525</v>
      </c>
      <c r="O31" s="2">
        <f>LN('データ処理シート(補正値)'!O33)</f>
        <v>-0.27971390280260405</v>
      </c>
      <c r="P31" s="2">
        <f>LN('データ処理シート(補正値)'!P33)</f>
        <v>-0.28848239262255</v>
      </c>
      <c r="Q31" s="2">
        <f>LN('データ処理シート(補正値)'!Q33)</f>
        <v>-0.27233379550498144</v>
      </c>
      <c r="R31" s="2">
        <f>LN('データ処理シート(補正値)'!R33)</f>
        <v>-0.2650077554129086</v>
      </c>
      <c r="S31" s="2">
        <f>LN('データ処理シート(補正値)'!S33)</f>
        <v>-0.1996711951290677</v>
      </c>
    </row>
    <row r="32" spans="1:19" ht="15">
      <c r="A32" s="3">
        <v>12</v>
      </c>
      <c r="B32" s="2">
        <f>LN('データ処理シート(補正値)'!B34)</f>
        <v>-0.39452516806982996</v>
      </c>
      <c r="C32" s="2">
        <f>LN('データ処理シート(補正値)'!C34)</f>
        <v>-0.30245735803393514</v>
      </c>
      <c r="D32" s="2">
        <f>LN('データ処理シート(補正値)'!D34)</f>
        <v>-0.3163559330363885</v>
      </c>
      <c r="E32" s="2">
        <f>LN('データ処理シート(補正値)'!E34)</f>
        <v>-0.29813653035563975</v>
      </c>
      <c r="F32" s="2">
        <f>LN('データ処理シート(補正値)'!F34)</f>
        <v>-0.25051474811034163</v>
      </c>
      <c r="G32" s="2">
        <f>LN('データ処理シート(補正値)'!G34)</f>
        <v>-0.20089294237938993</v>
      </c>
      <c r="H32" s="2">
        <f>LN('データ処理シート(補正値)'!H34)</f>
        <v>-0.20825493882045903</v>
      </c>
      <c r="I32" s="2">
        <f>LN('データ処理シート(補正値)'!I34)</f>
        <v>-0.22991643560163838</v>
      </c>
      <c r="J32" s="2">
        <f>LN('データ処理シート(補正値)'!J34)</f>
        <v>-0.26748736516626154</v>
      </c>
      <c r="K32" s="2">
        <f>LN('データ処理シート(補正値)'!K34)</f>
        <v>-0.28475303294590104</v>
      </c>
      <c r="L32" s="2">
        <f>LN('データ処理シート(補正値)'!L34)</f>
        <v>-0.26396554583446485</v>
      </c>
      <c r="M32" s="2">
        <f>LN('データ処理シート(補正値)'!M34)</f>
        <v>-0.36528331847533246</v>
      </c>
      <c r="N32" s="2">
        <f>LN('データ処理シート(補正値)'!N34)</f>
        <v>-0.40346710544549125</v>
      </c>
      <c r="O32" s="2">
        <f>LN('データ処理シート(補正値)'!O34)</f>
        <v>-0.282362910974181</v>
      </c>
      <c r="P32" s="2">
        <f>LN('データ処理シート(補正値)'!P34)</f>
        <v>-0.2898176845822026</v>
      </c>
      <c r="Q32" s="2">
        <f>LN('データ処理シート(補正値)'!Q34)</f>
        <v>-0.2762806497273384</v>
      </c>
      <c r="R32" s="2">
        <f>LN('データ処理シート(補正値)'!R34)</f>
        <v>-0.26761804141603923</v>
      </c>
      <c r="S32" s="2">
        <f>LN('データ処理シート(補正値)'!S34)</f>
        <v>-0.20334092401803025</v>
      </c>
    </row>
    <row r="33" spans="1:19" ht="15">
      <c r="A33" s="3">
        <v>12.5</v>
      </c>
      <c r="B33" s="2">
        <f>LN('データ処理シート(補正値)'!B35)</f>
        <v>-0.3960099493374092</v>
      </c>
      <c r="C33" s="2">
        <f>LN('データ処理シート(補正値)'!C35)</f>
        <v>-0.30245735803393514</v>
      </c>
      <c r="D33" s="2">
        <f>LN('データ処理シート(補正値)'!D35)</f>
        <v>-0.3180038323381698</v>
      </c>
      <c r="E33" s="2">
        <f>LN('データ処理シート(補正値)'!E35)</f>
        <v>-0.2985408157866568</v>
      </c>
      <c r="F33" s="2">
        <f>LN('データ処理シート(補正値)'!F35)</f>
        <v>-0.2500010054840925</v>
      </c>
      <c r="G33" s="2">
        <f>LN('データ処理シート(補正値)'!G35)</f>
        <v>-0.20089294237938993</v>
      </c>
      <c r="H33" s="2">
        <f>LN('データ処理シート(補正値)'!H35)</f>
        <v>-0.2094872248667242</v>
      </c>
      <c r="I33" s="2">
        <f>LN('データ処理シート(補正値)'!I35)</f>
        <v>-0.23117572301147404</v>
      </c>
      <c r="J33" s="2">
        <f>LN('データ処理シート(補正値)'!J35)</f>
        <v>-0.26879489673329854</v>
      </c>
      <c r="K33" s="2">
        <f>LN('データ処理シート(補正値)'!K35)</f>
        <v>-0.2874154413343501</v>
      </c>
      <c r="L33" s="2">
        <f>LN('データ処理シート(補正値)'!L35)</f>
        <v>-0.26526847761488087</v>
      </c>
      <c r="M33" s="2">
        <f>LN('データ処理シート(補正値)'!M35)</f>
        <v>-0.36672527979223374</v>
      </c>
      <c r="N33" s="2">
        <f>LN('データ処理シート(補正値)'!N35)</f>
        <v>-0.40947312950570314</v>
      </c>
      <c r="O33" s="2">
        <f>LN('データ処理シート(補正値)'!O35)</f>
        <v>-0.282362910974181</v>
      </c>
      <c r="P33" s="2">
        <f>LN('データ処理シート(補正値)'!P35)</f>
        <v>-0.2927616181950796</v>
      </c>
      <c r="Q33" s="2">
        <f>LN('データ処理シート(補正値)'!Q35)</f>
        <v>-0.2779958028623599</v>
      </c>
      <c r="R33" s="2">
        <f>LN('データ処理シート(補正値)'!R35)</f>
        <v>-0.2697111871305444</v>
      </c>
      <c r="S33" s="2">
        <f>LN('データ処理シート(補正値)'!S35)</f>
        <v>-0.20334092401802997</v>
      </c>
    </row>
    <row r="34" spans="1:19" ht="15">
      <c r="A34" s="3">
        <v>13</v>
      </c>
      <c r="B34" s="2">
        <f>LN('データ処理シート(補正値)'!B36)</f>
        <v>-0.4019712188539085</v>
      </c>
      <c r="C34" s="2">
        <f>LN('データ処理シート(補正値)'!C36)</f>
        <v>-0.3038114543816644</v>
      </c>
      <c r="D34" s="2">
        <f>LN('データ処理シート(補正値)'!D36)</f>
        <v>-0.3180038323381698</v>
      </c>
      <c r="E34" s="2">
        <f>LN('データ処理シート(補正値)'!E36)</f>
        <v>-0.29988961555952565</v>
      </c>
      <c r="F34" s="2">
        <f>LN('データ処理シート(補正値)'!F36)</f>
        <v>-0.24871780243364003</v>
      </c>
      <c r="G34" s="2">
        <f>LN('データ処理シート(補正値)'!G36)</f>
        <v>-0.1996711951290677</v>
      </c>
      <c r="H34" s="2">
        <f>LN('データ処理シート(補正値)'!H36)</f>
        <v>-0.2094872248667242</v>
      </c>
      <c r="I34" s="2">
        <f>LN('データ処理シート(補正値)'!I36)</f>
        <v>-0.23243659822580232</v>
      </c>
      <c r="J34" s="2">
        <f>LN('データ処理シート(補正値)'!J36)</f>
        <v>-0.27141509998790886</v>
      </c>
      <c r="K34" s="2">
        <f>LN('データ処理シート(補正値)'!K36)</f>
        <v>-0.28874930841220364</v>
      </c>
      <c r="L34" s="2">
        <f>LN('データ処理シート(補正値)'!L36)</f>
        <v>-0.26657310924154576</v>
      </c>
      <c r="M34" s="2">
        <f>LN('データ処理シート(補正値)'!M36)</f>
        <v>-0.3696154552144671</v>
      </c>
      <c r="N34" s="2">
        <f>LN('データ処理シート(補正値)'!N36)</f>
        <v>-0.4124897230451288</v>
      </c>
      <c r="O34" s="2">
        <f>LN('データ処理シート(補正値)'!O36)</f>
        <v>-0.2836900511822435</v>
      </c>
      <c r="P34" s="2">
        <f>LN('データ処理シート(補正値)'!P36)</f>
        <v>-0.2927616181950796</v>
      </c>
      <c r="Q34" s="2">
        <f>LN('データ処理シート(補正値)'!Q36)</f>
        <v>-0.2779958028623599</v>
      </c>
      <c r="R34" s="2">
        <f>LN('データ処理シート(補正値)'!R36)</f>
        <v>-0.2684024577198247</v>
      </c>
      <c r="S34" s="2">
        <f>LN('データ処理シート(補正値)'!S36)</f>
        <v>-0.20579491297959668</v>
      </c>
    </row>
    <row r="35" spans="1:19" ht="15">
      <c r="A35" s="3">
        <v>13.5</v>
      </c>
      <c r="B35" s="2">
        <f>LN('データ処理シート(補正値)'!B37)</f>
        <v>-0.40346710544549125</v>
      </c>
      <c r="C35" s="2">
        <f>LN('データ処理シート(補正値)'!C37)</f>
        <v>-0.30652516025326065</v>
      </c>
      <c r="D35" s="2">
        <f>LN('データ処理シート(補正値)'!D37)</f>
        <v>-0.3221355005211602</v>
      </c>
      <c r="E35" s="2">
        <f>LN('データ処理シート(補正値)'!E37)</f>
        <v>-0.30259268518753496</v>
      </c>
      <c r="F35" s="2">
        <f>LN('データ処理シート(補正値)'!F37)</f>
        <v>-0.2538605239762702</v>
      </c>
      <c r="G35" s="2">
        <f>LN('データ処理シート(補正値)'!G37)</f>
        <v>-0.2045671657412744</v>
      </c>
      <c r="H35" s="2">
        <f>LN('データ処理シート(補正値)'!H37)</f>
        <v>-0.21072103131565253</v>
      </c>
      <c r="I35" s="2">
        <f>LN('データ処理シート(補正値)'!I37)</f>
        <v>-0.23369906525372644</v>
      </c>
      <c r="J35" s="2">
        <f>LN('データ処理シート(補正値)'!J37)</f>
        <v>-0.27141509998790886</v>
      </c>
      <c r="K35" s="2">
        <f>LN('データ処理シート(補正値)'!K37)</f>
        <v>-0.29008495706809134</v>
      </c>
      <c r="L35" s="2">
        <f>LN('データ処理シート(補正値)'!L37)</f>
        <v>-0.26657310924154576</v>
      </c>
      <c r="M35" s="2">
        <f>LN('データ処理シート(補正値)'!M37)</f>
        <v>-0.3725140079684784</v>
      </c>
      <c r="N35" s="2">
        <f>LN('データ処理シート(補正値)'!N37)</f>
        <v>-0.4155154439616658</v>
      </c>
      <c r="O35" s="2">
        <f>LN('データ処理シート(補正値)'!O37)</f>
        <v>-0.28634962721800233</v>
      </c>
      <c r="P35" s="2">
        <f>LN('データ処理シート(補正値)'!P37)</f>
        <v>-0.29679009148250834</v>
      </c>
      <c r="Q35" s="2">
        <f>LN('データ処理シート(補正値)'!Q37)</f>
        <v>-0.27931715612015323</v>
      </c>
      <c r="R35" s="2">
        <f>LN('データ処理シート(補正値)'!R37)</f>
        <v>-0.27496330004400615</v>
      </c>
      <c r="S35" s="2">
        <f>LN('データ処理シート(補正値)'!S37)</f>
        <v>-0.20702416943432653</v>
      </c>
    </row>
    <row r="36" spans="1:19" ht="15">
      <c r="A36" s="3">
        <v>14</v>
      </c>
      <c r="B36" s="2">
        <f>LN('データ処理シート(補正値)'!B38)</f>
        <v>-0.40646560844174784</v>
      </c>
      <c r="C36" s="2">
        <f>LN('データ処理シート(補正値)'!C38)</f>
        <v>-0.30788477976930023</v>
      </c>
      <c r="D36" s="2">
        <f>LN('データ処理シート(補正値)'!D38)</f>
        <v>-0.32379295946413944</v>
      </c>
      <c r="E36" s="2">
        <f>LN('データ処理シート(補正値)'!E38)</f>
        <v>-0.3029987765636742</v>
      </c>
      <c r="F36" s="2">
        <f>LN('データ処理シート(補正値)'!F38)</f>
        <v>-0.2533450600473311</v>
      </c>
      <c r="G36" s="2">
        <f>LN('データ処理シート(補正値)'!G38)</f>
        <v>-0.20334092401802997</v>
      </c>
      <c r="H36" s="2">
        <f>LN('データ処理シート(補正値)'!H38)</f>
        <v>-0.21195636192364545</v>
      </c>
      <c r="I36" s="2">
        <f>LN('データ処理シート(補正値)'!I38)</f>
        <v>-0.2349631281195518</v>
      </c>
      <c r="J36" s="2">
        <f>LN('データ処理シート(補正値)'!J38)</f>
        <v>-0.27272778066997005</v>
      </c>
      <c r="K36" s="2">
        <f>LN('データ処理シート(補正値)'!K38)</f>
        <v>-0.2927616181950796</v>
      </c>
      <c r="L36" s="2">
        <f>LN('データ処理シート(補正値)'!L38)</f>
        <v>-0.2691874898156165</v>
      </c>
      <c r="M36" s="2">
        <f>LN('データ処理シート(補正値)'!M38)</f>
        <v>-0.37542098675978763</v>
      </c>
      <c r="N36" s="2">
        <f>LN('データ処理シート(補正値)'!N38)</f>
        <v>-0.41703174447962976</v>
      </c>
      <c r="O36" s="2">
        <f>LN('データ処理シート(補正値)'!O38)</f>
        <v>-0.2876820724517809</v>
      </c>
      <c r="P36" s="2">
        <f>LN('データ処理シート(補正値)'!P38)</f>
        <v>-0.2970592342643779</v>
      </c>
      <c r="Q36" s="2">
        <f>LN('データ処理シート(補正値)'!Q38)</f>
        <v>-0.28103752973311236</v>
      </c>
      <c r="R36" s="2">
        <f>LN('データ処理シート(補正値)'!R38)</f>
        <v>-0.2731219211204512</v>
      </c>
      <c r="S36" s="2">
        <f>LN('データ処理シート(補正値)'!S38)</f>
        <v>-0.2094872248667242</v>
      </c>
    </row>
    <row r="37" spans="1:19" ht="15">
      <c r="A37" s="3">
        <v>14.5</v>
      </c>
      <c r="B37" s="2">
        <f>LN('データ処理シート(補正値)'!B39)</f>
        <v>-0.4109802887962745</v>
      </c>
      <c r="C37" s="2">
        <f>LN('データ処理シート(補正値)'!C39)</f>
        <v>-0.3092462503676213</v>
      </c>
      <c r="D37" s="2">
        <f>LN('データ処理シート(補正値)'!D39)</f>
        <v>-0.32517627687936146</v>
      </c>
      <c r="E37" s="2">
        <f>LN('データ処理シート(補正値)'!E39)</f>
        <v>-0.3043536067397529</v>
      </c>
      <c r="F37" s="2">
        <f>LN('データ処理シート(補正値)'!F39)</f>
        <v>-0.2533450600473311</v>
      </c>
      <c r="G37" s="2">
        <f>LN('データ処理シート(補正値)'!G39)</f>
        <v>-0.20211618412213395</v>
      </c>
      <c r="H37" s="2">
        <f>LN('データ処理シート(補正値)'!H39)</f>
        <v>-0.21195636192364545</v>
      </c>
      <c r="I37" s="2">
        <f>LN('データ処理シート(補正値)'!I39)</f>
        <v>-0.2349631281195518</v>
      </c>
      <c r="J37" s="2">
        <f>LN('データ処理シート(補正値)'!J39)</f>
        <v>-0.274042186747746</v>
      </c>
      <c r="K37" s="2">
        <f>LN('データ処理シート(補正値)'!K39)</f>
        <v>-0.2941026402547037</v>
      </c>
      <c r="L37" s="2">
        <f>LN('データ処理シート(補正値)'!L39)</f>
        <v>-0.27049724769768</v>
      </c>
      <c r="M37" s="2">
        <f>LN('データ処理シート(補正値)'!M39)</f>
        <v>-0.3783364407199117</v>
      </c>
      <c r="N37" s="2">
        <f>LN('データ処理シート(補正値)'!N39)</f>
        <v>-0.4231200433468851</v>
      </c>
      <c r="O37" s="2">
        <f>LN('データ処理シート(補正値)'!O39)</f>
        <v>-0.2903523010076598</v>
      </c>
      <c r="P37" s="2">
        <f>LN('データ処理シート(補正値)'!P39)</f>
        <v>-0.3011050927839216</v>
      </c>
      <c r="Q37" s="2">
        <f>LN('データ処理シート(補正値)'!Q39)</f>
        <v>-0.28501895503229724</v>
      </c>
      <c r="R37" s="2">
        <f>LN('データ処理シート(補正値)'!R39)</f>
        <v>-0.2770718933397654</v>
      </c>
      <c r="S37" s="2">
        <f>LN('データ処理シート(補正値)'!S39)</f>
        <v>-0.21195636192364545</v>
      </c>
    </row>
    <row r="38" spans="1:19" ht="15">
      <c r="A38" s="3">
        <v>15</v>
      </c>
      <c r="B38" s="2">
        <f>LN('データ処理シート(補正値)'!B40)</f>
        <v>-0.4124897230451288</v>
      </c>
      <c r="C38" s="2">
        <f>LN('データ処理シート(補正値)'!C40)</f>
        <v>-0.3106095770954854</v>
      </c>
      <c r="D38" s="2">
        <f>LN('データ処理シート(補正値)'!D40)</f>
        <v>-0.3293377477206134</v>
      </c>
      <c r="E38" s="2">
        <f>LN('データ処理シート(補正値)'!E40)</f>
        <v>-0.3084291455965701</v>
      </c>
      <c r="F38" s="2">
        <f>LN('データ処理シート(補正値)'!F40)</f>
        <v>-0.2559250408385893</v>
      </c>
      <c r="G38" s="2">
        <f>LN('データ処理シート(補正値)'!G40)</f>
        <v>-0.20579491297959668</v>
      </c>
      <c r="H38" s="2">
        <f>LN('データ処理シート(補正値)'!H40)</f>
        <v>-0.21443161071218833</v>
      </c>
      <c r="I38" s="2">
        <f>LN('データ処理シート(補正値)'!I40)</f>
        <v>-0.23622879086286527</v>
      </c>
      <c r="J38" s="2">
        <f>LN('データ処理シート(補正値)'!J40)</f>
        <v>-0.2766761932752471</v>
      </c>
      <c r="K38" s="2">
        <f>LN('データ処理シート(補正値)'!K40)</f>
        <v>-0.29544546306961494</v>
      </c>
      <c r="L38" s="2">
        <f>LN('データ処理シート(補正値)'!L40)</f>
        <v>-0.2718087232954908</v>
      </c>
      <c r="M38" s="2">
        <f>LN('データ処理シート(補正値)'!M40)</f>
        <v>-0.38272562113867487</v>
      </c>
      <c r="N38" s="2">
        <f>LN('データ処理シート(補正値)'!N40)</f>
        <v>-0.4246479275249383</v>
      </c>
      <c r="O38" s="2">
        <f>LN('データ処理シート(補正値)'!O40)</f>
        <v>-0.2903523010076598</v>
      </c>
      <c r="P38" s="2">
        <f>LN('データ処理シート(補正値)'!P40)</f>
        <v>-0.30381145438166457</v>
      </c>
      <c r="Q38" s="2">
        <f>LN('データ処理シート(補正値)'!Q40)</f>
        <v>-0.28501895503229724</v>
      </c>
      <c r="R38" s="2">
        <f>LN('データ処理シート(補正値)'!R40)</f>
        <v>-0.2783920255446883</v>
      </c>
      <c r="S38" s="2">
        <f>LN('データ処理シート(補正値)'!S40)</f>
        <v>-0.21195636192364545</v>
      </c>
    </row>
    <row r="39" spans="1:19" ht="15">
      <c r="A39" s="3">
        <v>15.5</v>
      </c>
      <c r="B39" s="2">
        <f>LN('データ処理シート(補正値)'!B41)</f>
        <v>-0.4185503476568198</v>
      </c>
      <c r="C39" s="2">
        <f>LN('データ処理シート(補正値)'!C41)</f>
        <v>-0.3119747650208255</v>
      </c>
      <c r="D39" s="2">
        <f>LN('データ処理シート(補正値)'!D41)</f>
        <v>-0.3293377477206134</v>
      </c>
      <c r="E39" s="2">
        <f>LN('データ処理シート(補正値)'!E41)</f>
        <v>-0.3097913580398819</v>
      </c>
      <c r="F39" s="2">
        <f>LN('データ処理シート(補正値)'!F41)</f>
        <v>-0.2559250408385893</v>
      </c>
      <c r="G39" s="2">
        <f>LN('データ処理シート(補正値)'!G41)</f>
        <v>-0.20456716574127415</v>
      </c>
      <c r="H39" s="2">
        <f>LN('データ処理シート(補正値)'!H41)</f>
        <v>-0.21443161071218833</v>
      </c>
      <c r="I39" s="2">
        <f>LN('データ処理シート(補正値)'!I41)</f>
        <v>-0.23876493221716663</v>
      </c>
      <c r="J39" s="2">
        <f>LN('データ処理シート(補正値)'!J41)</f>
        <v>-0.2779958028623599</v>
      </c>
      <c r="K39" s="2">
        <f>LN('データ処理シート(補正値)'!K41)</f>
        <v>-0.29813653035563986</v>
      </c>
      <c r="L39" s="2">
        <f>LN('データ処理シート(補正値)'!L41)</f>
        <v>-0.2718087232954908</v>
      </c>
      <c r="M39" s="2">
        <f>LN('データ処理シート(補正値)'!M41)</f>
        <v>-0.3856624808119846</v>
      </c>
      <c r="N39" s="2">
        <f>LN('データ処理シート(補正値)'!N41)</f>
        <v>-0.42924563677356775</v>
      </c>
      <c r="O39" s="2">
        <f>LN('データ処理シート(補正値)'!O41)</f>
        <v>-0.28901629546491775</v>
      </c>
      <c r="P39" s="2">
        <f>LN('データ処理シート(補正値)'!P41)</f>
        <v>-0.3051673867928005</v>
      </c>
      <c r="Q39" s="2">
        <f>LN('データ処理シート(補正値)'!Q41)</f>
        <v>-0.2876820724517809</v>
      </c>
      <c r="R39" s="2">
        <f>LN('データ処理シート(補正値)'!R41)</f>
        <v>-0.2783920255446883</v>
      </c>
      <c r="S39" s="2">
        <f>LN('データ処理シート(補正値)'!S41)</f>
        <v>-0.2131932204610419</v>
      </c>
    </row>
    <row r="40" spans="1:19" ht="15">
      <c r="A40" s="3">
        <v>16</v>
      </c>
      <c r="B40" s="2">
        <f>LN('データ処理シート(補正値)'!B42)</f>
        <v>-0.42159449003804794</v>
      </c>
      <c r="C40" s="2">
        <f>LN('データ処理シート(補正値)'!C42)</f>
        <v>-0.31745423078545093</v>
      </c>
      <c r="D40" s="2">
        <f>LN('データ処理シート(補正値)'!D42)</f>
        <v>-0.3351930551228326</v>
      </c>
      <c r="E40" s="2">
        <f>LN('データ処理シート(補正値)'!E42)</f>
        <v>-0.31293150670523145</v>
      </c>
      <c r="F40" s="2">
        <f>LN('データ処理シート(補正値)'!F42)</f>
        <v>-0.26058584679007973</v>
      </c>
      <c r="G40" s="2">
        <f>LN('データ処理シート(補正値)'!G42)</f>
        <v>-0.2094872248667242</v>
      </c>
      <c r="H40" s="2">
        <f>LN('データ処理シート(補正値)'!H42)</f>
        <v>-0.21567153647550882</v>
      </c>
      <c r="I40" s="2">
        <f>LN('データ処理シート(補正値)'!I42)</f>
        <v>-0.23952703056473393</v>
      </c>
      <c r="J40" s="2">
        <f>LN('データ処理シート(補正値)'!J42)</f>
        <v>-0.27971390280260405</v>
      </c>
      <c r="K40" s="2">
        <f>LN('データ処理シート(補正値)'!K42)</f>
        <v>-0.3011050927839216</v>
      </c>
      <c r="L40" s="2">
        <f>LN('データ処理シート(補正値)'!L42)</f>
        <v>-0.27575350158650713</v>
      </c>
      <c r="M40" s="2">
        <f>LN('データ処理シート(補正値)'!M42)</f>
        <v>-0.390084006069862</v>
      </c>
      <c r="N40" s="2">
        <f>LN('データ処理シート(補正値)'!N42)</f>
        <v>-0.43232256227804705</v>
      </c>
      <c r="O40" s="2">
        <f>LN('データ処理シート(補正値)'!O42)</f>
        <v>-0.2930296787783762</v>
      </c>
      <c r="P40" s="2">
        <f>LN('データ処理シート(補正値)'!P42)</f>
        <v>-0.3092462503676215</v>
      </c>
      <c r="Q40" s="2">
        <f>LN('データ処理シート(補正値)'!Q42)</f>
        <v>-0.2903523010076598</v>
      </c>
      <c r="R40" s="2">
        <f>LN('データ処理シート(補正値)'!R42)</f>
        <v>-0.28103752973311236</v>
      </c>
      <c r="S40" s="2">
        <f>LN('データ処理シート(補正値)'!S42)</f>
        <v>-0.21443161071218833</v>
      </c>
    </row>
    <row r="41" spans="1:19" ht="15">
      <c r="A41" s="3">
        <v>16.5</v>
      </c>
      <c r="B41" s="2">
        <f>LN('データ処理シート(補正値)'!B43)</f>
        <v>-0.4246479275249383</v>
      </c>
      <c r="C41" s="2">
        <f>LN('データ処理シート(補正値)'!C43)</f>
        <v>-0.3160815469734788</v>
      </c>
      <c r="D41" s="2">
        <f>LN('データ処理シート(補正値)'!D43)</f>
        <v>-0.33659224382178904</v>
      </c>
      <c r="E41" s="2">
        <f>LN('データ処理シート(補正値)'!E43)</f>
        <v>-0.3142998703560729</v>
      </c>
      <c r="F41" s="2">
        <f>LN('データ処理シート(補正値)'!F43)</f>
        <v>-0.2592889979505631</v>
      </c>
      <c r="G41" s="2">
        <f>LN('データ処理シート(補正値)'!G43)</f>
        <v>-0.20702416943432653</v>
      </c>
      <c r="H41" s="2">
        <f>LN('データ処理シート(補正値)'!H43)</f>
        <v>-0.21815600980317076</v>
      </c>
      <c r="I41" s="2">
        <f>LN('データ処理シート(補正値)'!I43)</f>
        <v>-0.24207156119972872</v>
      </c>
      <c r="J41" s="2">
        <f>LN('データ処理シート(補正値)'!J43)</f>
        <v>-0.2810375297331122</v>
      </c>
      <c r="K41" s="2">
        <f>LN('データ処理シート(補正値)'!K43)</f>
        <v>-0.3024573580339353</v>
      </c>
      <c r="L41" s="2">
        <f>LN('データ処理シート(補正値)'!L43)</f>
        <v>-0.27575350158650724</v>
      </c>
      <c r="M41" s="2">
        <f>LN('データ処理シート(補正値)'!M43)</f>
        <v>-0.39452516806982996</v>
      </c>
      <c r="N41" s="2">
        <f>LN('データ処理シート(補正値)'!N43)</f>
        <v>-0.43540898448123644</v>
      </c>
      <c r="O41" s="2">
        <f>LN('データ処理シート(補正値)'!O43)</f>
        <v>-0.2930296787783762</v>
      </c>
      <c r="P41" s="2">
        <f>LN('データ処理シート(補正値)'!P43)</f>
        <v>-0.31088246562221655</v>
      </c>
      <c r="Q41" s="2">
        <f>LN('データ処理シート(補正値)'!Q43)</f>
        <v>-0.292091780940481</v>
      </c>
      <c r="R41" s="2">
        <f>LN('データ処理シート(補正値)'!R43)</f>
        <v>-0.2831589837241963</v>
      </c>
      <c r="S41" s="2">
        <f>LN('データ処理シート(補正値)'!S43)</f>
        <v>-0.2156715364755087</v>
      </c>
    </row>
    <row r="42" spans="1:19" ht="15">
      <c r="A42" s="3">
        <v>17</v>
      </c>
      <c r="B42" s="2">
        <f>LN('データ処理シート(補正値)'!B44)</f>
        <v>-0.42924563677356775</v>
      </c>
      <c r="C42" s="2">
        <f>LN('データ処理シート(補正値)'!C44)</f>
        <v>-0.3174542307854511</v>
      </c>
      <c r="D42" s="2">
        <f>LN('データ処理シート(補正値)'!D44)</f>
        <v>-0.33659224382178904</v>
      </c>
      <c r="E42" s="2">
        <f>LN('データ処理シート(補正値)'!E44)</f>
        <v>-0.3142998703560729</v>
      </c>
      <c r="F42" s="2">
        <f>LN('データ処理シート(補正値)'!F44)</f>
        <v>-0.2592889979505631</v>
      </c>
      <c r="G42" s="2">
        <f>LN('データ処理シート(補正値)'!G44)</f>
        <v>-0.20579491297959668</v>
      </c>
      <c r="H42" s="2">
        <f>LN('データ処理シート(補正値)'!H44)</f>
        <v>-0.21940056503537547</v>
      </c>
      <c r="I42" s="2">
        <f>LN('データ処理シート(補正値)'!I44)</f>
        <v>-0.24258124520668475</v>
      </c>
      <c r="J42" s="2">
        <f>LN('データ処理シート(補正値)'!J44)</f>
        <v>-0.2832917241504879</v>
      </c>
      <c r="K42" s="2">
        <f>LN('データ処理シート(補正値)'!K44)</f>
        <v>-0.3048960531864689</v>
      </c>
      <c r="L42" s="2">
        <f>LN('データ処理シート(補正値)'!L44)</f>
        <v>-0.2770718933397654</v>
      </c>
      <c r="M42" s="2">
        <f>LN('データ処理シート(補正値)'!M44)</f>
        <v>-0.39452516806982996</v>
      </c>
      <c r="N42" s="2">
        <f>LN('データ処理シート(補正値)'!N44)</f>
        <v>-0.43850496218636453</v>
      </c>
      <c r="O42" s="2">
        <f>LN('データ処理シート(補正値)'!O44)</f>
        <v>-0.29437106060257767</v>
      </c>
      <c r="P42" s="2">
        <f>LN('データ処理シート(補正値)'!P44)</f>
        <v>-0.31361545447828537</v>
      </c>
      <c r="Q42" s="2">
        <f>LN('データ処理シート(補正値)'!Q44)</f>
        <v>-0.292091780940481</v>
      </c>
      <c r="R42" s="2">
        <f>LN('データ処理シート(補正値)'!R44)</f>
        <v>-0.28183254766288934</v>
      </c>
      <c r="S42" s="2">
        <f>LN('データ処理シート(補正値)'!S44)</f>
        <v>-0.21691300156357377</v>
      </c>
    </row>
    <row r="43" spans="1:19" ht="15">
      <c r="A43" s="3">
        <v>17.5</v>
      </c>
      <c r="B43" s="2">
        <f>LN('データ処理シート(補正値)'!B45)</f>
        <v>-0.4338645826298623</v>
      </c>
      <c r="C43" s="2">
        <f>LN('データ処理シート(補正値)'!C45)</f>
        <v>-0.32158362412746216</v>
      </c>
      <c r="D43" s="2">
        <f>LN('データ処理シート(補正値)'!D45)</f>
        <v>-0.34220865847314963</v>
      </c>
      <c r="E43" s="2">
        <f>LN('データ処理シート(補正値)'!E45)</f>
        <v>-0.3170422277582675</v>
      </c>
      <c r="F43" s="2">
        <f>LN('データ処理シート(補正値)'!F45)</f>
        <v>-0.2631846008513934</v>
      </c>
      <c r="G43" s="2">
        <f>LN('データ処理シート(補正値)'!G45)</f>
        <v>-0.2094872248667242</v>
      </c>
      <c r="H43" s="2">
        <f>LN('データ処理シート(補正値)'!H45)</f>
        <v>-0.21940056503537533</v>
      </c>
      <c r="I43" s="2">
        <f>LN('データ処理シート(補正値)'!I45)</f>
        <v>-0.24462258299133405</v>
      </c>
      <c r="J43" s="2">
        <f>LN('データ処理シート(補正値)'!J45)</f>
        <v>-0.28634962721800217</v>
      </c>
      <c r="K43" s="2">
        <f>LN('データ処理シート(補正値)'!K45)</f>
        <v>-0.3078847797693004</v>
      </c>
      <c r="L43" s="2">
        <f>LN('データ処理シート(補正値)'!L45)</f>
        <v>-0.2783920255446884</v>
      </c>
      <c r="M43" s="2">
        <f>LN('データ処理シート(補正値)'!M45)</f>
        <v>-0.40047756659712525</v>
      </c>
      <c r="N43" s="2">
        <f>LN('データ処理シート(補正値)'!N45)</f>
        <v>-0.444725822061467</v>
      </c>
      <c r="O43" s="2">
        <f>LN('データ処理シート(補正値)'!O45)</f>
        <v>-0.297059234264378</v>
      </c>
      <c r="P43" s="2">
        <f>LN('データ処理シート(補正値)'!P45)</f>
        <v>-0.3191039424601209</v>
      </c>
      <c r="Q43" s="2">
        <f>LN('データ処理シート(補正値)'!Q45)</f>
        <v>-0.29611755127288253</v>
      </c>
      <c r="R43" s="2">
        <f>LN('データ処理シート(補正値)'!R45)</f>
        <v>-0.2858171458422684</v>
      </c>
      <c r="S43" s="2">
        <f>LN('データ処理シート(補正値)'!S45)</f>
        <v>-0.21815600980317063</v>
      </c>
    </row>
    <row r="44" spans="1:19" ht="15">
      <c r="A44" s="3">
        <v>18</v>
      </c>
      <c r="B44" s="2">
        <f>LN('データ処理シート(補正値)'!B46)</f>
        <v>-0.43695577519953516</v>
      </c>
      <c r="C44" s="2">
        <f>LN('データ処理シート(補正値)'!C46)</f>
        <v>-0.3229638865964207</v>
      </c>
      <c r="D44" s="2">
        <f>LN('データ処理シート(補正値)'!D46)</f>
        <v>-0.34361770478208414</v>
      </c>
      <c r="E44" s="2">
        <f>LN('データ処理シート(補正値)'!E46)</f>
        <v>-0.3197921263700145</v>
      </c>
      <c r="F44" s="2">
        <f>LN('データ処理シート(補正値)'!F46)</f>
        <v>-0.2631846008513934</v>
      </c>
      <c r="G44" s="2">
        <f>LN('データ処理シート(補正値)'!G46)</f>
        <v>-0.2094872248667242</v>
      </c>
      <c r="H44" s="2">
        <f>LN('データ処理シート(補正値)'!H46)</f>
        <v>-0.22189433191377778</v>
      </c>
      <c r="I44" s="2">
        <f>LN('データ処理シート(補正値)'!I46)</f>
        <v>-0.24590053843682594</v>
      </c>
      <c r="J44" s="2">
        <f>LN('データ処理シート(補正値)'!J46)</f>
        <v>-0.2876820724517809</v>
      </c>
      <c r="K44" s="2">
        <f>LN('データ処理シート(補正値)'!K46)</f>
        <v>-0.3106095770954856</v>
      </c>
      <c r="L44" s="2">
        <f>LN('データ処理シート(補正値)'!L46)</f>
        <v>-0.27971390280260405</v>
      </c>
      <c r="M44" s="2">
        <f>LN('データ処理シート(補正値)'!M46)</f>
        <v>-0.40346710544549125</v>
      </c>
      <c r="N44" s="2">
        <f>LN('データ処理シート(補正値)'!N46)</f>
        <v>-0.44785082460460224</v>
      </c>
      <c r="O44" s="2">
        <f>LN('データ処理シート(補正値)'!O46)</f>
        <v>-0.2984060358147566</v>
      </c>
      <c r="P44" s="2">
        <f>LN('データ処理シート(補正値)'!P46)</f>
        <v>-0.3191039424601209</v>
      </c>
      <c r="Q44" s="2">
        <f>LN('データ処理シート(補正値)'!Q46)</f>
        <v>-0.2974630843068863</v>
      </c>
      <c r="R44" s="2">
        <f>LN('データ処理シート(補正値)'!R46)</f>
        <v>-0.2858171458422684</v>
      </c>
      <c r="S44" s="2">
        <f>LN('データ処理シート(補正値)'!S46)</f>
        <v>-0.2206466711156225</v>
      </c>
    </row>
    <row r="45" spans="1:19" ht="15">
      <c r="A45" s="3">
        <v>18.5</v>
      </c>
      <c r="B45" s="2">
        <f>LN('データ処理シート(補正値)'!B47)</f>
        <v>-0.44316697529217586</v>
      </c>
      <c r="C45" s="2">
        <f>LN('データ処理シート(補正値)'!C47)</f>
        <v>-0.32434605682337225</v>
      </c>
      <c r="D45" s="2">
        <f>LN('データ処理シート(補正値)'!D47)</f>
        <v>-0.34531118528841737</v>
      </c>
      <c r="E45" s="2">
        <f>LN('データ処理シート(補正値)'!E47)</f>
        <v>-0.320205264157341</v>
      </c>
      <c r="F45" s="2">
        <f>LN('データ処理シート(補正値)'!F47)</f>
        <v>-0.2626643094764932</v>
      </c>
      <c r="G45" s="2">
        <f>LN('データ処理シート(補正値)'!G47)</f>
        <v>-0.20825493882045903</v>
      </c>
      <c r="H45" s="2">
        <f>LN('データ処理シート(補正値)'!H47)</f>
        <v>-0.2269006001919221</v>
      </c>
      <c r="I45" s="2">
        <f>LN('データ処理シート(補正値)'!I47)</f>
        <v>-0.24948752665381185</v>
      </c>
      <c r="J45" s="2">
        <f>LN('データ処理シート(補正値)'!J47)</f>
        <v>-0.29021862010377786</v>
      </c>
      <c r="K45" s="2">
        <f>LN('データ処理シート(補正値)'!K47)</f>
        <v>-0.3127947732668561</v>
      </c>
      <c r="L45" s="2">
        <f>LN('データ処理シート(補正値)'!L47)</f>
        <v>-0.282362910974181</v>
      </c>
      <c r="M45" s="2">
        <f>LN('データ処理シート(補正値)'!M47)</f>
        <v>-0.4049652330665133</v>
      </c>
      <c r="N45" s="2">
        <f>LN('データ処理シート(補正値)'!N47)</f>
        <v>-0.4525567156420149</v>
      </c>
      <c r="O45" s="2">
        <f>LN('データ処理シート(補正値)'!O47)</f>
        <v>-0.3011050927839216</v>
      </c>
      <c r="P45" s="2">
        <f>LN('データ処理シート(補正値)'!P47)</f>
        <v>-0.323240167852495</v>
      </c>
      <c r="Q45" s="2">
        <f>LN('データ処理シート(補正値)'!Q47)</f>
        <v>-0.3001595939628935</v>
      </c>
      <c r="R45" s="2">
        <f>LN('データ処理シート(補正値)'!R47)</f>
        <v>-0.28714888129012217</v>
      </c>
      <c r="S45" s="2">
        <f>LN('データ処理シート(補正値)'!S47)</f>
        <v>-0.2206466711156225</v>
      </c>
    </row>
    <row r="46" spans="1:19" ht="15">
      <c r="A46" s="3">
        <v>19</v>
      </c>
      <c r="B46" s="2">
        <f>LN('データ処理シート(補正値)'!B48)</f>
        <v>-0.4462871026284195</v>
      </c>
      <c r="C46" s="2">
        <f>LN('データ処理シート(補正値)'!C48)</f>
        <v>-0.32711614169718783</v>
      </c>
      <c r="D46" s="2">
        <f>LN('データ処理シート(補正値)'!D48)</f>
        <v>-0.3498412043601673</v>
      </c>
      <c r="E46" s="2">
        <f>LN('データ処理シート(補正値)'!E48)</f>
        <v>-0.32476108069320164</v>
      </c>
      <c r="F46" s="2">
        <f>LN('データ処理シート(補正値)'!F48)</f>
        <v>-0.2660510523254863</v>
      </c>
      <c r="G46" s="2">
        <f>LN('データ処理シート(補正値)'!G48)</f>
        <v>-0.21443161071218833</v>
      </c>
      <c r="H46" s="2">
        <f>LN('データ処理シート(補正値)'!H48)</f>
        <v>-0.22314355131420985</v>
      </c>
      <c r="I46" s="2">
        <f>LN('データ処理シート(補正値)'!I48)</f>
        <v>-0.2484613592984996</v>
      </c>
      <c r="J46" s="2">
        <f>LN('データ処理シート(補正値)'!J48)</f>
        <v>-0.2903523010076598</v>
      </c>
      <c r="K46" s="2">
        <f>LN('データ処理シート(補正値)'!K48)</f>
        <v>-0.31471074483970024</v>
      </c>
      <c r="L46" s="2">
        <f>LN('データ処理シート(補正値)'!L48)</f>
        <v>-0.2836900511822436</v>
      </c>
      <c r="M46" s="2">
        <f>LN('データ処理シート(補正値)'!M48)</f>
        <v>-0.4109802887962745</v>
      </c>
      <c r="N46" s="2">
        <f>LN('データ処理シート(補正値)'!N48)</f>
        <v>-0.4557063245449111</v>
      </c>
      <c r="O46" s="2">
        <f>LN('データ処理シート(補正値)'!O48)</f>
        <v>-0.30245735803393514</v>
      </c>
      <c r="P46" s="2">
        <f>LN('データ処理シート(補正値)'!P48)</f>
        <v>-0.32600718677344886</v>
      </c>
      <c r="Q46" s="2">
        <f>LN('データ処理シート(補正値)'!Q48)</f>
        <v>-0.3028633944474449</v>
      </c>
      <c r="R46" s="2">
        <f>LN('データ処理シート(補正値)'!R48)</f>
        <v>-0.29115476193075346</v>
      </c>
      <c r="S46" s="2">
        <f>LN('データ処理シート(補正値)'!S48)</f>
        <v>-0.2231435513142097</v>
      </c>
    </row>
    <row r="47" spans="1:19" ht="15">
      <c r="A47" s="3">
        <v>19.5</v>
      </c>
      <c r="B47" s="2">
        <f>LN('データ処理シート(補正値)'!B49)</f>
        <v>-0.45098562340997367</v>
      </c>
      <c r="C47" s="2">
        <f>LN('データ処理シート(補正値)'!C49)</f>
        <v>-0.32711614169718783</v>
      </c>
      <c r="D47" s="2">
        <f>LN('データ処理シート(補正値)'!D49)</f>
        <v>-0.3509769228240947</v>
      </c>
      <c r="E47" s="2">
        <f>LN('データ処理シート(補正値)'!E49)</f>
        <v>-0.32573014008931084</v>
      </c>
      <c r="F47" s="2">
        <f>LN('データ処理シート(補正値)'!F49)</f>
        <v>-0.265268477614881</v>
      </c>
      <c r="G47" s="2">
        <f>LN('データ処理シート(補正値)'!G49)</f>
        <v>-0.21195636192364517</v>
      </c>
      <c r="H47" s="2">
        <f>LN('データ処理シート(補正値)'!H49)</f>
        <v>-0.22564668153232836</v>
      </c>
      <c r="I47" s="2">
        <f>LN('データ処理シート(補正値)'!I49)</f>
        <v>-0.2497442331113889</v>
      </c>
      <c r="J47" s="2">
        <f>LN('データ処理シート(補正値)'!J49)</f>
        <v>-0.2916900938493196</v>
      </c>
      <c r="K47" s="2">
        <f>LN('データ処理シート(補正値)'!K49)</f>
        <v>-0.31608154697347896</v>
      </c>
      <c r="L47" s="2">
        <f>LN('データ処理シート(補正値)'!L49)</f>
        <v>-0.28634962721800244</v>
      </c>
      <c r="M47" s="2">
        <f>LN('データ処理シート(補正値)'!M49)</f>
        <v>-0.4155154439616658</v>
      </c>
      <c r="N47" s="2">
        <f>LN('データ処理シート(補正値)'!N49)</f>
        <v>-0.4588658848352796</v>
      </c>
      <c r="O47" s="2">
        <f>LN('データ処理シート(補正値)'!O49)</f>
        <v>-0.30381145438166457</v>
      </c>
      <c r="P47" s="2">
        <f>LN('データ処理シート(補正値)'!P49)</f>
        <v>-0.32878188333720676</v>
      </c>
      <c r="Q47" s="2">
        <f>LN('データ処理シート(補正値)'!Q49)</f>
        <v>-0.30421804109188044</v>
      </c>
      <c r="R47" s="2">
        <f>LN('データ処理シート(補正値)'!R49)</f>
        <v>-0.29249362944900303</v>
      </c>
      <c r="S47" s="2">
        <f>LN('データ処理シート(補正値)'!S49)</f>
        <v>-0.22690060019192182</v>
      </c>
    </row>
    <row r="48" spans="1:19" ht="15">
      <c r="A48" s="3">
        <v>20</v>
      </c>
      <c r="B48" s="2">
        <f>LN('データ処理シート(補正値)'!B50)</f>
        <v>-0.4557063245449111</v>
      </c>
      <c r="C48" s="2">
        <f>LN('データ処理シート(補正値)'!C50)</f>
        <v>-0.32989392126109024</v>
      </c>
      <c r="D48" s="2">
        <f>LN('データ処理シート(補正値)'!D50)</f>
        <v>-0.3523983871714722</v>
      </c>
      <c r="E48" s="2">
        <f>LN('データ処理シート(補正値)'!E50)</f>
        <v>-0.32573014008931084</v>
      </c>
      <c r="F48" s="2">
        <f>LN('データ処理シート(補正値)'!F50)</f>
        <v>-0.265268477614881</v>
      </c>
      <c r="G48" s="2">
        <f>LN('データ処理シート(補正値)'!G50)</f>
        <v>-0.21072103131565253</v>
      </c>
      <c r="H48" s="2">
        <f>LN('データ処理シート(補正値)'!H50)</f>
        <v>-0.22564668153232836</v>
      </c>
      <c r="I48" s="2">
        <f>LN('データ処理シート(補正値)'!I50)</f>
        <v>-0.2510287548037454</v>
      </c>
      <c r="J48" s="2">
        <f>LN('データ処理シート(補正値)'!J50)</f>
        <v>-0.2943710606025774</v>
      </c>
      <c r="K48" s="2">
        <f>LN('データ処理シート(補正値)'!K50)</f>
        <v>-0.3188288014486177</v>
      </c>
      <c r="L48" s="2">
        <f>LN('データ処理シート(補正値)'!L50)</f>
        <v>-0.28634962721800244</v>
      </c>
      <c r="M48" s="2">
        <f>LN('データ処理シート(補正値)'!M50)</f>
        <v>-0.41703174447962976</v>
      </c>
      <c r="N48" s="2">
        <f>LN('データ処理シート(補正値)'!N50)</f>
        <v>-0.4620354595965587</v>
      </c>
      <c r="O48" s="2">
        <f>LN('データ処理シート(補正値)'!O50)</f>
        <v>-0.3065251602532608</v>
      </c>
      <c r="P48" s="2">
        <f>LN('データ処理シート(補正値)'!P50)</f>
        <v>-0.33295841732141634</v>
      </c>
      <c r="Q48" s="2">
        <f>LN('データ処理シート(補正値)'!Q50)</f>
        <v>-0.3082930263559053</v>
      </c>
      <c r="R48" s="2">
        <f>LN('データ処理シート(補正値)'!R50)</f>
        <v>-0.29517675421404144</v>
      </c>
      <c r="S48" s="2">
        <f>LN('データ処理シート(補正値)'!S50)</f>
        <v>-0.2319320573472889</v>
      </c>
    </row>
    <row r="49" spans="1:19" ht="15">
      <c r="A49" s="3">
        <v>20.5</v>
      </c>
      <c r="B49" s="2">
        <f>LN('データ処理シート(補正値)'!B51)</f>
        <v>-0.4588658848352796</v>
      </c>
      <c r="C49" s="2">
        <f>LN('データ処理シート(補正値)'!C51)</f>
        <v>-0.33128570993391293</v>
      </c>
      <c r="D49" s="2">
        <f>LN('データ処理シート(補正値)'!D51)</f>
        <v>-0.3581045367483269</v>
      </c>
      <c r="E49" s="2">
        <f>LN('データ処理シート(補正値)'!E51)</f>
        <v>-0.32989392126109024</v>
      </c>
      <c r="F49" s="2">
        <f>LN('データ処理シート(補正値)'!F51)</f>
        <v>-0.2691874898156165</v>
      </c>
      <c r="G49" s="2">
        <f>LN('データ処理シート(補正値)'!G51)</f>
        <v>-0.2169130015635735</v>
      </c>
      <c r="H49" s="2">
        <f>LN('データ処理シート(補正値)'!H51)</f>
        <v>-0.22815609313775412</v>
      </c>
      <c r="I49" s="2">
        <f>LN('データ処理シート(補正値)'!I51)</f>
        <v>-0.25360275879891825</v>
      </c>
      <c r="J49" s="2">
        <f>LN('データ処理シート(補正値)'!J51)</f>
        <v>-0.29705923426437775</v>
      </c>
      <c r="K49" s="2">
        <f>LN('データ処理シート(補正値)'!K51)</f>
        <v>-0.32158362412746233</v>
      </c>
      <c r="L49" s="2">
        <f>LN('データ処理シート(補正値)'!L51)</f>
        <v>-0.28901629546491775</v>
      </c>
      <c r="M49" s="2">
        <f>LN('データ処理シート(補正値)'!M51)</f>
        <v>-0.4231200433468851</v>
      </c>
      <c r="N49" s="2">
        <f>LN('データ処理シート(補正値)'!N51)</f>
        <v>-0.4668087383492164</v>
      </c>
      <c r="O49" s="2">
        <f>LN('データ処理シート(補正値)'!O51)</f>
        <v>-0.30788477976930023</v>
      </c>
      <c r="P49" s="2">
        <f>LN('データ処理シート(補正値)'!P51)</f>
        <v>-0.33295841732141634</v>
      </c>
      <c r="Q49" s="2">
        <f>LN('データ処理シート(補正値)'!Q51)</f>
        <v>-0.30965505326218845</v>
      </c>
      <c r="R49" s="2">
        <f>LN('データ処理シート(補正値)'!R51)</f>
        <v>-0.29517675421404144</v>
      </c>
      <c r="S49" s="2">
        <f>LN('データ処理シート(補正値)'!S51)</f>
        <v>-0.23067181773500128</v>
      </c>
    </row>
    <row r="50" spans="1:19" ht="15">
      <c r="A50" s="3">
        <v>21</v>
      </c>
      <c r="B50" s="2">
        <f>LN('データ処理シート(補正値)'!B52)</f>
        <v>-0.4652151125139384</v>
      </c>
      <c r="C50" s="2">
        <f>LN('データ処理シート(補正値)'!C52)</f>
        <v>-0.3340751120214915</v>
      </c>
      <c r="D50" s="2">
        <f>LN('データ処理シート(補正値)'!D52)</f>
        <v>-0.3583907007222356</v>
      </c>
      <c r="E50" s="2">
        <f>LN('データ処理シート(補正値)'!E52)</f>
        <v>-0.3330979359822635</v>
      </c>
      <c r="F50" s="2">
        <f>LN('データ処理シート(補正値)'!F52)</f>
        <v>-0.2686640666160191</v>
      </c>
      <c r="G50" s="2">
        <f>LN('データ処理シート(補正値)'!G52)</f>
        <v>-0.21443161071218833</v>
      </c>
      <c r="H50" s="2">
        <f>LN('データ処理シート(補正値)'!H52)</f>
        <v>-0.23572233352106983</v>
      </c>
      <c r="I50" s="2">
        <f>LN('データ処理シート(補正値)'!I52)</f>
        <v>-0.258770728957361</v>
      </c>
      <c r="J50" s="2">
        <f>LN('データ処理シート(補正値)'!J52)</f>
        <v>-0.3017809968312825</v>
      </c>
      <c r="K50" s="2">
        <f>LN('データ処理シート(補正値)'!K52)</f>
        <v>-0.32573014008931084</v>
      </c>
      <c r="L50" s="2">
        <f>LN('データ処理シート(補正値)'!L52)</f>
        <v>-0.2930296787783762</v>
      </c>
      <c r="M50" s="2">
        <f>LN('データ処理シート(補正値)'!M52)</f>
        <v>-0.42617814970570594</v>
      </c>
      <c r="N50" s="2">
        <f>LN('データ処理シート(補正値)'!N52)</f>
        <v>-0.47160491061270937</v>
      </c>
      <c r="O50" s="2">
        <f>LN('データ処理シート(補正値)'!O52)</f>
        <v>-0.3092462503676215</v>
      </c>
      <c r="P50" s="2">
        <f>LN('データ処理シート(補正値)'!P52)</f>
        <v>-0.33743269771633744</v>
      </c>
      <c r="Q50" s="2">
        <f>LN('データ処理シート(補正値)'!Q52)</f>
        <v>-0.3127947732668561</v>
      </c>
      <c r="R50" s="2">
        <f>LN('データ処理シート(補正値)'!R52)</f>
        <v>-0.2986756139266466</v>
      </c>
      <c r="S50" s="2">
        <f>LN('データ処理シート(補正値)'!S52)</f>
        <v>-0.23319388716771114</v>
      </c>
    </row>
    <row r="51" spans="1:19" ht="15">
      <c r="A51" s="3">
        <v>21.5</v>
      </c>
      <c r="B51" s="2">
        <f>LN('データ処理シート(補正値)'!B53)</f>
        <v>-0.4700036292457356</v>
      </c>
      <c r="C51" s="2">
        <f>LN('データ処理シート(補正値)'!C53)</f>
        <v>-0.338273858567841</v>
      </c>
      <c r="D51" s="2">
        <f>LN('データ処理シート(補正値)'!D53)</f>
        <v>-0.3641312446151872</v>
      </c>
      <c r="E51" s="2">
        <f>LN('データ処理シート(補正値)'!E53)</f>
        <v>-0.3372925730051154</v>
      </c>
      <c r="F51" s="2">
        <f>LN('データ処理シート(補正値)'!F53)</f>
        <v>-0.27259643503374</v>
      </c>
      <c r="G51" s="2">
        <f>LN('データ処理シート(補正値)'!G53)</f>
        <v>-0.21815600980317063</v>
      </c>
      <c r="H51" s="2">
        <f>LN('データ処理シート(補正値)'!H53)</f>
        <v>-0.2294131643278051</v>
      </c>
      <c r="I51" s="2">
        <f>LN('データ処理シート(補正値)'!I53)</f>
        <v>-0.25489224962879015</v>
      </c>
      <c r="J51" s="2">
        <f>LN('データ処理シート(補正値)'!J53)</f>
        <v>-0.3011050927839216</v>
      </c>
      <c r="K51" s="2">
        <f>LN('データ処理シート(補正値)'!K53)</f>
        <v>-0.327116141697188</v>
      </c>
      <c r="L51" s="2">
        <f>LN('データ処理シート(補正値)'!L53)</f>
        <v>-0.29437106060257767</v>
      </c>
      <c r="M51" s="2">
        <f>LN('データ処理シート(補正値)'!M53)</f>
        <v>-0.4307829160924542</v>
      </c>
      <c r="N51" s="2">
        <f>LN('データ処理シート(補正値)'!N53)</f>
        <v>-0.4764241970486583</v>
      </c>
      <c r="O51" s="2">
        <f>LN('データ処理シート(補正値)'!O53)</f>
        <v>-0.31334181923235843</v>
      </c>
      <c r="P51" s="2">
        <f>LN('データ処理シート(補正値)'!P53)</f>
        <v>-0.3416455953952105</v>
      </c>
      <c r="Q51" s="2">
        <f>LN('データ処理シート(補正値)'!Q53)</f>
        <v>-0.3155330006075571</v>
      </c>
      <c r="R51" s="2">
        <f>LN('データ処理シート(補正値)'!R53)</f>
        <v>-0.3013753995837834</v>
      </c>
      <c r="S51" s="2">
        <f>LN('データ処理シート(補正値)'!S53)</f>
        <v>-0.2382571891242579</v>
      </c>
    </row>
    <row r="52" spans="1:19" ht="15">
      <c r="A52" s="3">
        <v>22</v>
      </c>
      <c r="B52" s="2">
        <f>LN('データ処理シート(補正値)'!B54)</f>
        <v>-0.4732087601946839</v>
      </c>
      <c r="C52" s="2">
        <f>LN('データ処理シート(補正値)'!C54)</f>
        <v>-0.338273858567841</v>
      </c>
      <c r="D52" s="2">
        <f>LN('データ処理シート(補正値)'!D54)</f>
        <v>-0.36557154444648776</v>
      </c>
      <c r="E52" s="2">
        <f>LN('データ処理シート(補正値)'!E54)</f>
        <v>-0.3372925730051154</v>
      </c>
      <c r="F52" s="2">
        <f>LN('データ処理シート(補正値)'!F54)</f>
        <v>-0.273910668367863</v>
      </c>
      <c r="G52" s="2">
        <f>LN('データ処理シート(補正値)'!G54)</f>
        <v>-0.21691300156357377</v>
      </c>
      <c r="H52" s="2">
        <f>LN('データ処理シート(補正値)'!H54)</f>
        <v>-0.23193205734728903</v>
      </c>
      <c r="I52" s="2">
        <f>LN('データ処理シート(補正値)'!I54)</f>
        <v>-0.25877072895736086</v>
      </c>
      <c r="J52" s="2">
        <f>LN('データ処理シート(補正値)'!J54)</f>
        <v>-0.30381145438166457</v>
      </c>
      <c r="K52" s="2">
        <f>LN('データ処理シート(補正値)'!K54)</f>
        <v>-0.3285040669720361</v>
      </c>
      <c r="L52" s="2">
        <f>LN('データ処理シート(補正値)'!L54)</f>
        <v>-0.2957142441490452</v>
      </c>
      <c r="M52" s="2">
        <f>LN('データ処理シート(補正値)'!M54)</f>
        <v>-0.43540898448123644</v>
      </c>
      <c r="N52" s="2">
        <f>LN('データ処理シート(補正値)'!N54)</f>
        <v>-0.47965000629754095</v>
      </c>
      <c r="O52" s="2">
        <f>LN('データ処理シート(補正値)'!O54)</f>
        <v>-0.31334181923235843</v>
      </c>
      <c r="P52" s="2">
        <f>LN('データ処理シート(補正値)'!P54)</f>
        <v>-0.3430538479867673</v>
      </c>
      <c r="Q52" s="2">
        <f>LN('データ処理シート(補正値)'!Q54)</f>
        <v>-0.31690493112868423</v>
      </c>
      <c r="R52" s="2">
        <f>LN('データ処理シート(補正値)'!R54)</f>
        <v>-0.3013753995837834</v>
      </c>
      <c r="S52" s="2">
        <f>LN('データ処理シート(補正値)'!S54)</f>
        <v>-0.23698895813626292</v>
      </c>
    </row>
    <row r="53" spans="1:19" ht="15">
      <c r="A53" s="3">
        <v>22.5</v>
      </c>
      <c r="B53" s="2">
        <f>LN('データ処理シート(補正値)'!B55)</f>
        <v>-0.47965000629754095</v>
      </c>
      <c r="C53" s="2">
        <f>LN('データ処理シート(補正値)'!C55)</f>
        <v>-0.3410828491788961</v>
      </c>
      <c r="D53" s="2">
        <f>LN('データ処理シート(補正値)'!D55)</f>
        <v>-0.3667252797922339</v>
      </c>
      <c r="E53" s="2">
        <f>LN('データ処理シート(補正値)'!E55)</f>
        <v>-0.338273858567841</v>
      </c>
      <c r="F53" s="2">
        <f>LN('データ処理シート(補正値)'!F55)</f>
        <v>-0.27312192112045136</v>
      </c>
      <c r="G53" s="2">
        <f>LN('データ処理シート(補正値)'!G55)</f>
        <v>-0.2156715364755087</v>
      </c>
      <c r="H53" s="2">
        <f>LN('データ処理シート(補正値)'!H55)</f>
        <v>-0.23319388716771128</v>
      </c>
      <c r="I53" s="2">
        <f>LN('データ処理シート(補正値)'!I55)</f>
        <v>-0.26006690541880767</v>
      </c>
      <c r="J53" s="2">
        <f>LN('データ処理シート(補正値)'!J55)</f>
        <v>-0.3051673867928003</v>
      </c>
      <c r="K53" s="2">
        <f>LN('データ処理シート(補正値)'!K55)</f>
        <v>-0.33267943838251673</v>
      </c>
      <c r="L53" s="2">
        <f>LN('データ処理シート(補正値)'!L55)</f>
        <v>-0.2984060358147566</v>
      </c>
      <c r="M53" s="2">
        <f>LN('データ処理シート(補正値)'!M55)</f>
        <v>-0.43850496218636453</v>
      </c>
      <c r="N53" s="2">
        <f>LN('データ処理シート(補正値)'!N55)</f>
        <v>-0.4861330111756192</v>
      </c>
      <c r="O53" s="2">
        <f>LN('データ処理シート(補正値)'!O55)</f>
        <v>-0.31471074483970024</v>
      </c>
      <c r="P53" s="2">
        <f>LN('データ処理シート(補正値)'!P55)</f>
        <v>-0.3444640865507656</v>
      </c>
      <c r="Q53" s="2">
        <f>LN('データ処理シート(補正値)'!Q55)</f>
        <v>-0.3182787464292483</v>
      </c>
      <c r="R53" s="2">
        <f>LN('データ処理シート(補正値)'!R55)</f>
        <v>-0.30002459565016754</v>
      </c>
      <c r="S53" s="2">
        <f>LN('データ処理シート(補正値)'!S55)</f>
        <v>-0.24079848655293046</v>
      </c>
    </row>
    <row r="54" spans="1:19" ht="15">
      <c r="A54" s="3">
        <v>23</v>
      </c>
      <c r="B54" s="2">
        <f>LN('データ処理シート(補正値)'!B56)</f>
        <v>-0.4861330111756192</v>
      </c>
      <c r="C54" s="2">
        <f>LN('データ処理シート(補正値)'!C56)</f>
        <v>-0.34531118528841737</v>
      </c>
      <c r="D54" s="2">
        <f>LN('データ処理シート(補正値)'!D56)</f>
        <v>-0.37251400796847856</v>
      </c>
      <c r="E54" s="2">
        <f>LN('データ処理シート(補正値)'!E56)</f>
        <v>-0.3438997524500094</v>
      </c>
      <c r="F54" s="2">
        <f>LN('データ処理シート(補正値)'!F56)</f>
        <v>-0.2770718933397654</v>
      </c>
      <c r="G54" s="2">
        <f>LN('データ処理シート(補正値)'!G56)</f>
        <v>-0.2194005650353752</v>
      </c>
      <c r="H54" s="2">
        <f>LN('データ処理シート(補正値)'!H56)</f>
        <v>-0.23445731121448313</v>
      </c>
      <c r="I54" s="2">
        <f>LN('データ処理シート(補正値)'!I56)</f>
        <v>-0.2613647641344075</v>
      </c>
      <c r="J54" s="2">
        <f>LN('データ処理シート(補正値)'!J56)</f>
        <v>-0.30788477976930023</v>
      </c>
      <c r="K54" s="2">
        <f>LN('データ処理シート(補正値)'!K56)</f>
        <v>-0.33547273628812946</v>
      </c>
      <c r="L54" s="2">
        <f>LN('データ処理シート(補正値)'!L56)</f>
        <v>-0.3011050927839216</v>
      </c>
      <c r="M54" s="2">
        <f>LN('データ処理シート(補正値)'!M56)</f>
        <v>-0.444725822061467</v>
      </c>
      <c r="N54" s="2">
        <f>LN('データ処理シート(補正値)'!N56)</f>
        <v>-0.48939034304592566</v>
      </c>
      <c r="O54" s="2">
        <f>LN('データ処理シート(補正値)'!O56)</f>
        <v>-0.3188288014486176</v>
      </c>
      <c r="P54" s="2">
        <f>LN('データ処理シート(補正値)'!P56)</f>
        <v>-0.35154526611873393</v>
      </c>
      <c r="Q54" s="2">
        <f>LN('データ処理シート(補正値)'!Q56)</f>
        <v>-0.32379295946413944</v>
      </c>
      <c r="R54" s="2">
        <f>LN('データ処理シート(補正値)'!R56)</f>
        <v>-0.3054387940410401</v>
      </c>
      <c r="S54" s="2">
        <f>LN('データ処理シート(補正値)'!S56)</f>
        <v>-0.24207156119972872</v>
      </c>
    </row>
    <row r="55" spans="1:19" ht="15">
      <c r="A55" s="3">
        <v>23.5</v>
      </c>
      <c r="B55" s="2">
        <f>LN('データ処理シート(補正値)'!B57)</f>
        <v>-0.48939034304592566</v>
      </c>
      <c r="C55" s="2">
        <f>LN('データ処理シート(補正値)'!C57)</f>
        <v>-0.34531118528841737</v>
      </c>
      <c r="D55" s="2">
        <f>LN('データ処理シート(補正値)'!D57)</f>
        <v>-0.37425718098397126</v>
      </c>
      <c r="E55" s="2">
        <f>LN('データ処理シート(補正値)'!E57)</f>
        <v>-0.34432297316592675</v>
      </c>
      <c r="F55" s="2">
        <f>LN('データ処理シート(補正値)'!F57)</f>
        <v>-0.27654432804132506</v>
      </c>
      <c r="G55" s="2">
        <f>LN('データ処理シート(補正値)'!G57)</f>
        <v>-0.21940056503537547</v>
      </c>
      <c r="H55" s="2">
        <f>LN('データ処理シート(補正値)'!H57)</f>
        <v>-0.23572233352106997</v>
      </c>
      <c r="I55" s="2">
        <f>LN('データ処理シート(補正値)'!I57)</f>
        <v>-0.26396554583446485</v>
      </c>
      <c r="J55" s="2">
        <f>LN('データ処理シート(補正値)'!J57)</f>
        <v>-0.3106095770954854</v>
      </c>
      <c r="K55" s="2">
        <f>LN('データ処理シート(補正値)'!K57)</f>
        <v>-0.33827385856784115</v>
      </c>
      <c r="L55" s="2">
        <f>LN('データ処理シート(補正値)'!L57)</f>
        <v>-0.30245735803393514</v>
      </c>
      <c r="M55" s="2">
        <f>LN('データ処理シート(補正値)'!M57)</f>
        <v>-0.44785082460460224</v>
      </c>
      <c r="N55" s="2">
        <f>LN('データ処理シート(補正値)'!N57)</f>
        <v>-0.4959370112722399</v>
      </c>
      <c r="O55" s="2">
        <f>LN('データ処理シート(補正値)'!O57)</f>
        <v>-0.320205264157341</v>
      </c>
      <c r="P55" s="2">
        <f>LN('データ処理シート(補正値)'!P57)</f>
        <v>-0.35154526611873393</v>
      </c>
      <c r="Q55" s="2">
        <f>LN('データ処理シート(補正値)'!Q57)</f>
        <v>-0.32379295946413944</v>
      </c>
      <c r="R55" s="2">
        <f>LN('データ処理シート(補正値)'!R57)</f>
        <v>-0.3054387940410401</v>
      </c>
      <c r="S55" s="2">
        <f>LN('データ処理シート(補正値)'!S57)</f>
        <v>-0.24334625863172918</v>
      </c>
    </row>
    <row r="56" spans="1:19" ht="15">
      <c r="A56" s="3">
        <v>24</v>
      </c>
      <c r="B56" s="2">
        <f>LN('データ処理シート(補正値)'!B58)</f>
        <v>-0.4959370112722399</v>
      </c>
      <c r="C56" s="2">
        <f>LN('データ処理シート(補正値)'!C58)</f>
        <v>-0.3467246130855642</v>
      </c>
      <c r="D56" s="2">
        <f>LN('データ処理シート(補正値)'!D58)</f>
        <v>-0.3768776512562519</v>
      </c>
      <c r="E56" s="2">
        <f>LN('データ処理シート(補正値)'!E58)</f>
        <v>-0.34531118528841737</v>
      </c>
      <c r="F56" s="2">
        <f>LN('データ処理シート(補正値)'!F58)</f>
        <v>-0.27575350158650724</v>
      </c>
      <c r="G56" s="2">
        <f>LN('データ処理シート(補正値)'!G58)</f>
        <v>-0.21815600980317063</v>
      </c>
      <c r="H56" s="2">
        <f>LN('データ処理シート(補正値)'!H58)</f>
        <v>-0.23825718912425803</v>
      </c>
      <c r="I56" s="2">
        <f>LN('データ処理シート(補正値)'!I58)</f>
        <v>-0.265268477614881</v>
      </c>
      <c r="J56" s="2">
        <f>LN('データ処理シート(補正値)'!J58)</f>
        <v>-0.31334181923235843</v>
      </c>
      <c r="K56" s="2">
        <f>LN('データ処理シート(補正値)'!K58)</f>
        <v>-0.3410828491788962</v>
      </c>
      <c r="L56" s="2">
        <f>LN('データ処理シート(補正値)'!L58)</f>
        <v>-0.3051673867928003</v>
      </c>
      <c r="M56" s="2">
        <f>LN('データ処理シート(補正値)'!M58)</f>
        <v>-0.4525567156420149</v>
      </c>
      <c r="N56" s="2">
        <f>LN('データ処理シート(補正値)'!N58)</f>
        <v>-0.5008752929128224</v>
      </c>
      <c r="O56" s="2">
        <f>LN('データ処理シート(補正値)'!O58)</f>
        <v>-0.32158362412746216</v>
      </c>
      <c r="P56" s="2">
        <f>LN('データ処理シート(補正値)'!P58)</f>
        <v>-0.3558181682187508</v>
      </c>
      <c r="Q56" s="2">
        <f>LN('データ処理シート(補正値)'!Q58)</f>
        <v>-0.32794866568033615</v>
      </c>
      <c r="R56" s="2">
        <f>LN('データ処理シート(補正値)'!R58)</f>
        <v>-0.3054387940410401</v>
      </c>
      <c r="S56" s="2">
        <f>LN('データ処理シート(補正値)'!S58)</f>
        <v>-0.24334625863172918</v>
      </c>
    </row>
    <row r="57" spans="1:19" ht="15">
      <c r="A57" s="3">
        <v>24.5</v>
      </c>
      <c r="B57" s="2">
        <f>LN('データ処理シート(補正値)'!B59)</f>
        <v>-0.5008752929128224</v>
      </c>
      <c r="C57" s="2">
        <f>LN('データ処理シート(補正値)'!C59)</f>
        <v>-0.3509769228240947</v>
      </c>
      <c r="D57" s="2">
        <f>LN('データ処理シート(補正値)'!D59)</f>
        <v>-0.38155328806185157</v>
      </c>
      <c r="E57" s="2">
        <f>LN('データ処理シート(補正値)'!E59)</f>
        <v>-0.35140315000963385</v>
      </c>
      <c r="F57" s="2">
        <f>LN('データ処理シート(補正値)'!F59)</f>
        <v>-0.28050786870378047</v>
      </c>
      <c r="G57" s="2">
        <f>LN('データ処理シート(補正値)'!G59)</f>
        <v>-0.22189433191377791</v>
      </c>
      <c r="H57" s="2">
        <f>LN('データ処理シート(補正値)'!H59)</f>
        <v>-0.24590053843682594</v>
      </c>
      <c r="I57" s="2">
        <f>LN('データ処理シート(補正値)'!I59)</f>
        <v>-0.27075940525587316</v>
      </c>
      <c r="J57" s="2">
        <f>LN('データ処理シート(補正値)'!J59)</f>
        <v>-0.3175916028579248</v>
      </c>
      <c r="K57" s="2">
        <f>LN('データ処理シート(補正値)'!K59)</f>
        <v>-0.3458763166965068</v>
      </c>
      <c r="L57" s="2">
        <f>LN('データ処理シート(補正値)'!L59)</f>
        <v>-0.30788477976930023</v>
      </c>
      <c r="M57" s="2">
        <f>LN('データ処理シート(補正値)'!M59)</f>
        <v>-0.4588658848352796</v>
      </c>
      <c r="N57" s="2">
        <f>LN('データ処理シート(補正値)'!N59)</f>
        <v>-0.5058380822549514</v>
      </c>
      <c r="O57" s="2">
        <f>LN('データ処理シート(補正値)'!O59)</f>
        <v>-0.32434605682337225</v>
      </c>
      <c r="P57" s="2">
        <f>LN('データ処理シート(補正値)'!P59)</f>
        <v>-0.36010940638736716</v>
      </c>
      <c r="Q57" s="2">
        <f>LN('データ処理シート(補正値)'!Q59)</f>
        <v>-0.3335166087955804</v>
      </c>
      <c r="R57" s="2">
        <f>LN('データ処理シート(補正値)'!R59)</f>
        <v>-0.31088246562221666</v>
      </c>
      <c r="S57" s="2">
        <f>LN('データ処理シート(補正値)'!S59)</f>
        <v>-0.24590053843682594</v>
      </c>
    </row>
    <row r="58" spans="1:19" ht="15">
      <c r="A58" s="3">
        <v>25</v>
      </c>
      <c r="B58" s="2">
        <f>LN('データ処理シート(補正値)'!B60)</f>
        <v>-0.5074978336733159</v>
      </c>
      <c r="C58" s="2">
        <f>LN('データ処理シート(補正値)'!C60)</f>
        <v>-0.353821874956326</v>
      </c>
      <c r="D58" s="2">
        <f>LN('データ処理シート(補正値)'!D60)</f>
        <v>-0.38419297283262477</v>
      </c>
      <c r="E58" s="2">
        <f>LN('データ処理シート(補正値)'!E60)</f>
        <v>-0.3495574761698683</v>
      </c>
      <c r="F58" s="2">
        <f>LN('データ処理シート(補正値)'!F60)</f>
        <v>-0.28103752973311247</v>
      </c>
      <c r="G58" s="2">
        <f>LN('データ処理シート(補正値)'!G60)</f>
        <v>-0.22189433191377764</v>
      </c>
      <c r="H58" s="2">
        <f>LN('データ処理シート(補正値)'!H60)</f>
        <v>-0.2446225829913339</v>
      </c>
      <c r="I58" s="2">
        <f>LN('データ処理シート(補正値)'!I60)</f>
        <v>-0.27233379550498144</v>
      </c>
      <c r="J58" s="2">
        <f>LN('データ処理シート(補正値)'!J60)</f>
        <v>-0.3191039424601209</v>
      </c>
      <c r="K58" s="2">
        <f>LN('データ処理シート(補正値)'!K60)</f>
        <v>-0.349273828458422</v>
      </c>
      <c r="L58" s="2">
        <f>LN('データ処理シート(補正値)'!L60)</f>
        <v>-0.3092462503676215</v>
      </c>
      <c r="M58" s="2">
        <f>LN('データ処理シート(補正値)'!M60)</f>
        <v>-0.4636240222816965</v>
      </c>
      <c r="N58" s="2">
        <f>LN('データ処理シート(補正値)'!N60)</f>
        <v>-0.5108256237659905</v>
      </c>
      <c r="O58" s="2">
        <f>LN('データ処理シート(補正値)'!O60)</f>
        <v>-0.32573014008931084</v>
      </c>
      <c r="P58" s="2">
        <f>LN('データ処理シート(補正値)'!P60)</f>
        <v>-0.3615439210502364</v>
      </c>
      <c r="Q58" s="2">
        <f>LN('データ処理シート(補正値)'!Q60)</f>
        <v>-0.3335166087955804</v>
      </c>
      <c r="R58" s="2">
        <f>LN('データ処理シート(補正値)'!R60)</f>
        <v>-0.3095187670609554</v>
      </c>
      <c r="S58" s="2">
        <f>LN('データ処理シート(補正値)'!S60)</f>
        <v>-0.2471801291424512</v>
      </c>
    </row>
    <row r="59" spans="1:19" ht="15">
      <c r="A59" s="3">
        <v>25.5</v>
      </c>
      <c r="B59" s="2">
        <f>LN('データ処理シート(補正値)'!B61)</f>
        <v>-0.5124936808666876</v>
      </c>
      <c r="C59" s="2">
        <f>LN('データ処理シート(補正値)'!C61)</f>
        <v>-0.35524739194754684</v>
      </c>
      <c r="D59" s="2">
        <f>LN('データ処理シート(補正値)'!D61)</f>
        <v>-0.3856624808119848</v>
      </c>
      <c r="E59" s="2">
        <f>LN('データ処理シート(補正値)'!E61)</f>
        <v>-0.35239838717147204</v>
      </c>
      <c r="F59" s="2">
        <f>LN('データ処理シート(補正値)'!F61)</f>
        <v>-0.27971390280260405</v>
      </c>
      <c r="G59" s="2">
        <f>LN('データ処理シート(補正値)'!G61)</f>
        <v>-0.2194005650353752</v>
      </c>
      <c r="H59" s="2">
        <f>LN('データ処理シート(補正値)'!H61)</f>
        <v>-0.2446225829913339</v>
      </c>
      <c r="I59" s="2">
        <f>LN('データ処理シート(補正値)'!I61)</f>
        <v>-0.27338476775095644</v>
      </c>
      <c r="J59" s="2">
        <f>LN('データ処理シート(補正値)'!J61)</f>
        <v>-0.321032052133335</v>
      </c>
      <c r="K59" s="2">
        <f>LN('データ処理シート(補正値)'!K61)</f>
        <v>-0.35012501307499977</v>
      </c>
      <c r="L59" s="2">
        <f>LN('データ処理シート(補正値)'!L61)</f>
        <v>-0.31334181923235843</v>
      </c>
      <c r="M59" s="2">
        <f>LN('データ処理シート(補正値)'!M61)</f>
        <v>-0.46840490788203853</v>
      </c>
      <c r="N59" s="2">
        <f>LN('データ処理シート(補正値)'!N61)</f>
        <v>-0.5158381655895348</v>
      </c>
      <c r="O59" s="2">
        <f>LN('データ処理シート(補正値)'!O61)</f>
        <v>-0.3285040669720361</v>
      </c>
      <c r="P59" s="2">
        <f>LN('データ処理シート(補正値)'!P61)</f>
        <v>-0.36730264701381565</v>
      </c>
      <c r="Q59" s="2">
        <f>LN('データ処理シート(補正値)'!Q61)</f>
        <v>-0.33771300605734583</v>
      </c>
      <c r="R59" s="2">
        <f>LN('データ処理シート(補正値)'!R61)</f>
        <v>-0.31361545447828554</v>
      </c>
      <c r="S59" s="2">
        <f>LN('データ処理シート(補正値)'!S61)</f>
        <v>-0.2497442331113889</v>
      </c>
    </row>
    <row r="60" spans="1:19" ht="15">
      <c r="A60" s="3">
        <v>26</v>
      </c>
      <c r="B60" s="2">
        <f>LN('データ処理シート(補正値)'!B62)</f>
        <v>-0.5158381655895348</v>
      </c>
      <c r="C60" s="2">
        <f>LN('データ処理シート(補正値)'!C62)</f>
        <v>-0.3581045367483267</v>
      </c>
      <c r="D60" s="2">
        <f>LN('データ処理シート(補正値)'!D62)</f>
        <v>-0.3903794706901236</v>
      </c>
      <c r="E60" s="2">
        <f>LN('データ処理シート(補正値)'!E62)</f>
        <v>-0.3585338134237321</v>
      </c>
      <c r="F60" s="2">
        <f>LN('データ処理シート(補正値)'!F62)</f>
        <v>-0.28448718155526176</v>
      </c>
      <c r="G60" s="2">
        <f>LN('データ処理シート(補正値)'!G62)</f>
        <v>-0.22564668153232822</v>
      </c>
      <c r="H60" s="2">
        <f>LN('データ処理シート(補正値)'!H62)</f>
        <v>-0.2446225829913339</v>
      </c>
      <c r="I60" s="2">
        <f>LN('データ処理シート(補正値)'!I62)</f>
        <v>-0.27338476775095644</v>
      </c>
      <c r="J60" s="2">
        <f>LN('データ処理シート(補正値)'!J62)</f>
        <v>-0.32379295946413944</v>
      </c>
      <c r="K60" s="2">
        <f>LN('データ処理シート(補正値)'!K62)</f>
        <v>-0.3529675391504104</v>
      </c>
      <c r="L60" s="2">
        <f>LN('データ処理シート(補正値)'!L62)</f>
        <v>-0.31334181923235843</v>
      </c>
      <c r="M60" s="2">
        <f>LN('データ処理シート(補正値)'!M62)</f>
        <v>-0.4748151862429576</v>
      </c>
      <c r="N60" s="2">
        <f>LN('データ処理シート(補正値)'!N62)</f>
        <v>-0.5225608799844115</v>
      </c>
      <c r="O60" s="2">
        <f>LN('データ処理シート(補正値)'!O62)</f>
        <v>-0.33267943838251657</v>
      </c>
      <c r="P60" s="2">
        <f>LN('データ処理シート(補正値)'!P62)</f>
        <v>-0.37019449402624527</v>
      </c>
      <c r="Q60" s="2">
        <f>LN('データ処理シート(補正値)'!Q62)</f>
        <v>-0.34052041946778216</v>
      </c>
      <c r="R60" s="2">
        <f>LN('データ処理シート(補正値)'!R62)</f>
        <v>-0.3149847549797898</v>
      </c>
      <c r="S60" s="2">
        <f>LN('データ処理シート(補正値)'!S62)</f>
        <v>-0.25231492861448973</v>
      </c>
    </row>
    <row r="61" spans="1:19" ht="15">
      <c r="A61" s="3">
        <v>26.5</v>
      </c>
      <c r="B61" s="2">
        <f>LN('データ処理シート(補正値)'!B63)</f>
        <v>-0.5225608799844115</v>
      </c>
      <c r="C61" s="2">
        <f>LN('データ処理シート(補正値)'!C63)</f>
        <v>-0.35953617621976464</v>
      </c>
      <c r="D61" s="2">
        <f>LN('データ処理シート(補正値)'!D63)</f>
        <v>-0.3933389283103239</v>
      </c>
      <c r="E61" s="2">
        <f>LN('データ処理シート(補正値)'!E63)</f>
        <v>-0.3585338134237321</v>
      </c>
      <c r="F61" s="2">
        <f>LN('データ処理シート(補正値)'!F63)</f>
        <v>-0.28448718155526176</v>
      </c>
      <c r="G61" s="2">
        <f>LN('データ処理シート(補正値)'!G63)</f>
        <v>-0.22439433321586247</v>
      </c>
      <c r="H61" s="2">
        <f>LN('データ処理シート(補正値)'!H63)</f>
        <v>-0.25102875480374554</v>
      </c>
      <c r="I61" s="2">
        <f>LN('データ処理シート(補正値)'!I63)</f>
        <v>-0.2778637635144428</v>
      </c>
      <c r="J61" s="2">
        <f>LN('データ処理シート(補正値)'!J63)</f>
        <v>-0.32822632776736227</v>
      </c>
      <c r="K61" s="2">
        <f>LN('データ処理シート(補正値)'!K63)</f>
        <v>-0.3583907007222356</v>
      </c>
      <c r="L61" s="2">
        <f>LN('データ処理シート(補正値)'!L63)</f>
        <v>-0.3174542307854511</v>
      </c>
      <c r="M61" s="2">
        <f>LN('データ処理シート(補正値)'!M63)</f>
        <v>-0.4780358009429998</v>
      </c>
      <c r="N61" s="2">
        <f>LN('データ処理シート(補正値)'!N63)</f>
        <v>-0.5259392615760388</v>
      </c>
      <c r="O61" s="2">
        <f>LN('データ処理シート(補正値)'!O63)</f>
        <v>-0.33267943838251657</v>
      </c>
      <c r="P61" s="2">
        <f>LN('データ処理シート(補正値)'!P63)</f>
        <v>-0.3730947280777138</v>
      </c>
      <c r="Q61" s="2">
        <f>LN('データ処理シート(補正値)'!Q63)</f>
        <v>-0.34192708730417687</v>
      </c>
      <c r="R61" s="2">
        <f>LN('データ処理シート(補正値)'!R63)</f>
        <v>-0.3149847549797898</v>
      </c>
      <c r="S61" s="2">
        <f>LN('データ処理シート(補正値)'!S63)</f>
        <v>-0.2510287548037454</v>
      </c>
    </row>
    <row r="62" spans="1:19" ht="15">
      <c r="A62" s="3">
        <v>27</v>
      </c>
      <c r="B62" s="2">
        <f>LN('データ処理シート(補正値)'!B64)</f>
        <v>-0.5293290953305502</v>
      </c>
      <c r="C62" s="2">
        <f>LN('データ処理シート(補正値)'!C64)</f>
        <v>-0.36528331847533263</v>
      </c>
      <c r="D62" s="2">
        <f>LN('データ処理シート(補正値)'!D64)</f>
        <v>-0.39898614201045535</v>
      </c>
      <c r="E62" s="2">
        <f>LN('データ処理シート(補正値)'!E64)</f>
        <v>-0.36528331847533263</v>
      </c>
      <c r="F62" s="2">
        <f>LN('データ処理シート(補正値)'!F64)</f>
        <v>-0.2903523010076598</v>
      </c>
      <c r="G62" s="2">
        <f>LN('データ処理シート(補正値)'!G64)</f>
        <v>-0.22941316432780495</v>
      </c>
      <c r="H62" s="2">
        <f>LN('データ処理シート(補正値)'!H64)</f>
        <v>-0.25231492861448956</v>
      </c>
      <c r="I62" s="2">
        <f>LN('データ処理シート(補正値)'!I64)</f>
        <v>-0.28050786870378075</v>
      </c>
      <c r="J62" s="2">
        <f>LN('データ処理シート(補正値)'!J64)</f>
        <v>-0.33100719719015465</v>
      </c>
      <c r="K62" s="2">
        <f>LN('データ処理シート(補正値)'!K64)</f>
        <v>-0.36125685344384406</v>
      </c>
      <c r="L62" s="2">
        <f>LN('データ処理シート(補正値)'!L64)</f>
        <v>-0.3188288014486176</v>
      </c>
      <c r="M62" s="2">
        <f>LN('データ処理シート(補正値)'!M64)</f>
        <v>-0.4845083154486173</v>
      </c>
      <c r="N62" s="2">
        <f>LN('データ処理シート(補正値)'!N64)</f>
        <v>-0.5327304591540405</v>
      </c>
      <c r="O62" s="2">
        <f>LN('データ処理シート(補正値)'!O64)</f>
        <v>-0.33687231664255274</v>
      </c>
      <c r="P62" s="2">
        <f>LN('データ処理シート(補正値)'!P64)</f>
        <v>-0.37746091169856705</v>
      </c>
      <c r="Q62" s="2">
        <f>LN('データ処理シート(補正値)'!Q64)</f>
        <v>-0.3461590022107568</v>
      </c>
      <c r="R62" s="2">
        <f>LN('データ処理シート(補正値)'!R64)</f>
        <v>-0.3204807842031671</v>
      </c>
      <c r="S62" s="2">
        <f>LN('データ処理シート(補正値)'!S64)</f>
        <v>-0.25489224962879015</v>
      </c>
    </row>
    <row r="63" spans="1:19" ht="15">
      <c r="A63" s="3">
        <v>27.5</v>
      </c>
      <c r="B63" s="2">
        <f>LN('データ処理シート(補正値)'!B65)</f>
        <v>-0.5327304591540405</v>
      </c>
      <c r="C63" s="2">
        <f>LN('データ処理シート(補正値)'!C65)</f>
        <v>-0.36672527979223374</v>
      </c>
      <c r="D63" s="2">
        <f>LN('データ処理シート(補正値)'!D65)</f>
        <v>-0.40496523306651344</v>
      </c>
      <c r="E63" s="2">
        <f>LN('データ処理シート(補正値)'!E65)</f>
        <v>-0.36528331847533263</v>
      </c>
      <c r="F63" s="2">
        <f>LN('データ処理シート(補正値)'!F65)</f>
        <v>-0.28901629546491775</v>
      </c>
      <c r="G63" s="2">
        <f>LN('データ処理シート(補正値)'!G65)</f>
        <v>-0.22690060019192182</v>
      </c>
      <c r="H63" s="2">
        <f>LN('データ処理シート(補正値)'!H65)</f>
        <v>-0.24718012914245105</v>
      </c>
      <c r="I63" s="2">
        <f>LN('データ処理シート(補正値)'!I65)</f>
        <v>-0.2770718933397654</v>
      </c>
      <c r="J63" s="2">
        <f>LN('データ処理シート(補正値)'!J65)</f>
        <v>-0.32989392126109024</v>
      </c>
      <c r="K63" s="2">
        <f>LN('データ処理シート(補正値)'!K65)</f>
        <v>-0.3624056186477175</v>
      </c>
      <c r="L63" s="2">
        <f>LN('データ処理シート(補正値)'!L65)</f>
        <v>-0.32158362412746216</v>
      </c>
      <c r="M63" s="2">
        <f>LN('データ処理シート(補正値)'!M65)</f>
        <v>-0.48939034304592566</v>
      </c>
      <c r="N63" s="2">
        <f>LN('データ処理シート(補正値)'!N65)</f>
        <v>-0.5378542961539099</v>
      </c>
      <c r="O63" s="2">
        <f>LN('データ処理シート(補正値)'!O65)</f>
        <v>-0.338273858567841</v>
      </c>
      <c r="P63" s="2">
        <f>LN('データ処理シート(補正値)'!P65)</f>
        <v>-0.38038232774070124</v>
      </c>
      <c r="Q63" s="2">
        <f>LN('データ処理シート(補正値)'!Q65)</f>
        <v>-0.3489902611801854</v>
      </c>
      <c r="R63" s="2">
        <f>LN('データ処理シート(補正値)'!R65)</f>
        <v>-0.3218595242533676</v>
      </c>
      <c r="S63" s="2">
        <f>LN('データ処理シート(補正値)'!S65)</f>
        <v>-0.25489224962879015</v>
      </c>
    </row>
    <row r="64" spans="1:19" ht="15">
      <c r="A64" s="3">
        <v>28</v>
      </c>
      <c r="B64" s="2">
        <f>LN('データ処理シート(補正値)'!B66)</f>
        <v>-0.5395680926316445</v>
      </c>
      <c r="C64" s="2">
        <f>LN('データ処理シート(補正値)'!C66)</f>
        <v>-0.36816932336446756</v>
      </c>
      <c r="D64" s="2">
        <f>LN('データ処理シート(補正値)'!D66)</f>
        <v>-0.4067659538412124</v>
      </c>
      <c r="E64" s="2">
        <f>LN('データ処理シート(補正値)'!E66)</f>
        <v>-0.36571568859088144</v>
      </c>
      <c r="F64" s="2">
        <f>LN('データ処理シート(補正値)'!F66)</f>
        <v>-0.2898176845822026</v>
      </c>
      <c r="G64" s="2">
        <f>LN('データ処理シート(補正値)'!G66)</f>
        <v>-0.2269006001919221</v>
      </c>
      <c r="H64" s="2">
        <f>LN('データ処理シート(補正値)'!H66)</f>
        <v>-0.24846135929849975</v>
      </c>
      <c r="I64" s="2">
        <f>LN('データ処理シート(補正値)'!I66)</f>
        <v>-0.27971390280260405</v>
      </c>
      <c r="J64" s="2">
        <f>LN('データ処理シート(補正値)'!J66)</f>
        <v>-0.33267943838251657</v>
      </c>
      <c r="K64" s="2">
        <f>LN('データ処理シート(補正値)'!K66)</f>
        <v>-0.3667252797922339</v>
      </c>
      <c r="L64" s="2">
        <f>LN('データ処理シート(補正値)'!L66)</f>
        <v>-0.3229638865964207</v>
      </c>
      <c r="M64" s="2">
        <f>LN('データ処理シート(補正値)'!M66)</f>
        <v>-0.49429632181477995</v>
      </c>
      <c r="N64" s="2">
        <f>LN('データ処理シート(補正値)'!N66)</f>
        <v>-0.5447271754416719</v>
      </c>
      <c r="O64" s="2">
        <f>LN('データ処理シート(補正値)'!O66)</f>
        <v>-0.3410828491788961</v>
      </c>
      <c r="P64" s="2">
        <f>LN('データ処理シート(補正値)'!P66)</f>
        <v>-0.3821392828046675</v>
      </c>
      <c r="Q64" s="2">
        <f>LN('データ処理シート(補正値)'!Q66)</f>
        <v>-0.3522561497770213</v>
      </c>
      <c r="R64" s="2">
        <f>LN('データ処理シート(補正値)'!R66)</f>
        <v>-0.3226876816505963</v>
      </c>
      <c r="S64" s="2">
        <f>LN('データ処理シート(補正値)'!S66)</f>
        <v>-0.25877072895736086</v>
      </c>
    </row>
    <row r="65" spans="1:19" ht="15">
      <c r="A65" s="3">
        <v>28.5</v>
      </c>
      <c r="B65" s="2">
        <f>LN('データ処理シート(補正値)'!B67)</f>
        <v>-0.5464528014091417</v>
      </c>
      <c r="C65" s="2">
        <f>LN('データ処理シート(補正値)'!C67)</f>
        <v>-0.37396644104879345</v>
      </c>
      <c r="D65" s="2">
        <f>LN('データ処理シート(補正値)'!D67)</f>
        <v>-0.4124897230451288</v>
      </c>
      <c r="E65" s="2">
        <f>LN('データ処理シート(補正値)'!E67)</f>
        <v>-0.3725140079684784</v>
      </c>
      <c r="F65" s="2">
        <f>LN('データ処理シート(補正値)'!F67)</f>
        <v>-0.29437106060257767</v>
      </c>
      <c r="G65" s="2">
        <f>LN('データ処理シート(補正値)'!G67)</f>
        <v>-0.2319320573472889</v>
      </c>
      <c r="H65" s="2">
        <f>LN('データ処理シート(補正値)'!H67)</f>
        <v>-0.25360275879891825</v>
      </c>
      <c r="I65" s="2">
        <f>LN('データ処理シート(補正値)'!I67)</f>
        <v>-0.2834244821991399</v>
      </c>
      <c r="J65" s="2">
        <f>LN('データ処理シート(補正値)'!J67)</f>
        <v>-0.3423494737940892</v>
      </c>
      <c r="K65" s="2">
        <f>LN('データ処理シート(補正値)'!K67)</f>
        <v>-0.370484139212919</v>
      </c>
      <c r="L65" s="2">
        <f>LN('データ処理シート(補正値)'!L67)</f>
        <v>-0.32573014008931084</v>
      </c>
      <c r="M65" s="2">
        <f>LN('データ処理シート(補正値)'!M67)</f>
        <v>-0.5008752929128224</v>
      </c>
      <c r="N65" s="2">
        <f>LN('データ処理シート(補正値)'!N67)</f>
        <v>-0.5499130124740373</v>
      </c>
      <c r="O65" s="2">
        <f>LN('データ処理シート(補正値)'!O67)</f>
        <v>-0.3438997524500094</v>
      </c>
      <c r="P65" s="2">
        <f>LN('データ処理シート(補正値)'!P67)</f>
        <v>-0.38772342663200715</v>
      </c>
      <c r="Q65" s="2">
        <f>LN('データ処理シート(補正値)'!Q67)</f>
        <v>-0.3575324543528616</v>
      </c>
      <c r="R65" s="2">
        <f>LN('データ処理シート(補正値)'!R67)</f>
        <v>-0.32739357268800906</v>
      </c>
      <c r="S65" s="2">
        <f>LN('データ処理シート(補正値)'!S67)</f>
        <v>-0.26006690541880767</v>
      </c>
    </row>
    <row r="66" spans="1:19" ht="15">
      <c r="A66" s="3">
        <v>29</v>
      </c>
      <c r="B66" s="2">
        <f>LN('データ処理シート(補正値)'!B68)</f>
        <v>-0.5499130124740373</v>
      </c>
      <c r="C66" s="2">
        <f>LN('データ処理シート(補正値)'!C68)</f>
        <v>-0.3725140079684784</v>
      </c>
      <c r="D66" s="2">
        <f>LN('データ処理シート(補正値)'!D68)</f>
        <v>-0.41400143913045073</v>
      </c>
      <c r="E66" s="2">
        <f>LN('データ処理シート(補正値)'!E68)</f>
        <v>-0.37396644104879345</v>
      </c>
      <c r="F66" s="2">
        <f>LN('データ処理シート(補正値)'!F68)</f>
        <v>-0.2930296787783762</v>
      </c>
      <c r="G66" s="2">
        <f>LN('データ処理シート(補正値)'!G68)</f>
        <v>-0.22815609313775398</v>
      </c>
      <c r="H66" s="2">
        <f>LN('データ処理シート(補正値)'!H68)</f>
        <v>-0.25102875480374554</v>
      </c>
      <c r="I66" s="2">
        <f>LN('データ処理シート(補正値)'!I68)</f>
        <v>-0.2836900511822436</v>
      </c>
      <c r="J66" s="2">
        <f>LN('データ処理シート(補正値)'!J68)</f>
        <v>-0.342490308946776</v>
      </c>
      <c r="K66" s="2">
        <f>LN('データ処理シート(補正値)'!K68)</f>
        <v>-0.37106368139083207</v>
      </c>
      <c r="L66" s="2">
        <f>LN('データ処理シート(補正値)'!L68)</f>
        <v>-0.3285040669720361</v>
      </c>
      <c r="M66" s="2">
        <f>LN('データ処理シート(補正値)'!M68)</f>
        <v>-0.5058380822549514</v>
      </c>
      <c r="N66" s="2">
        <f>LN('データ処理シート(補正値)'!N68)</f>
        <v>-0.5551258826625706</v>
      </c>
      <c r="O66" s="2">
        <f>LN('データ処理シート(補正値)'!O68)</f>
        <v>-0.3467246130855642</v>
      </c>
      <c r="P66" s="2">
        <f>LN('データ処理シート(補正値)'!P68)</f>
        <v>-0.39097066195771163</v>
      </c>
      <c r="Q66" s="2">
        <f>LN('データ処理シート(補正値)'!Q68)</f>
        <v>-0.3593929200057814</v>
      </c>
      <c r="R66" s="2">
        <f>LN('データ処理シート(補正値)'!R68)</f>
        <v>-0.3268387876529749</v>
      </c>
      <c r="S66" s="2">
        <f>LN('データ処理シート(補正値)'!S68)</f>
        <v>-0.2613647641344075</v>
      </c>
    </row>
    <row r="67" spans="1:19" ht="15">
      <c r="A67" s="3">
        <v>29.5</v>
      </c>
      <c r="B67" s="2">
        <f>LN('データ処理シート(補正値)'!B69)</f>
        <v>-0.5586162876023391</v>
      </c>
      <c r="C67" s="2">
        <f>LN('データ処理シート(補正値)'!C69)</f>
        <v>-0.37396644104879345</v>
      </c>
      <c r="D67" s="2">
        <f>LN('データ処理シート(補正値)'!D69)</f>
        <v>-0.41521245956304426</v>
      </c>
      <c r="E67" s="2">
        <f>LN('データ処理シート(補正値)'!E69)</f>
        <v>-0.37353048957781854</v>
      </c>
      <c r="F67" s="2">
        <f>LN('データ処理シート(補正値)'!F69)</f>
        <v>-0.2922257125016535</v>
      </c>
      <c r="G67" s="2">
        <f>LN('データ処理シート(補正値)'!G69)</f>
        <v>-0.22815609313775398</v>
      </c>
      <c r="H67" s="2">
        <f>LN('データ処理シート(補正値)'!H69)</f>
        <v>-0.25489224962879015</v>
      </c>
      <c r="I67" s="2">
        <f>LN('データ処理シート(補正値)'!I69)</f>
        <v>-0.28714888129012217</v>
      </c>
      <c r="J67" s="2">
        <f>LN('データ処理シート(補正値)'!J69)</f>
        <v>-0.345735003900398</v>
      </c>
      <c r="K67" s="2">
        <f>LN('データ処理シート(補正値)'!K69)</f>
        <v>-0.37571214995881663</v>
      </c>
      <c r="L67" s="2">
        <f>LN('データ処理シート(補正値)'!L69)</f>
        <v>-0.33128570993391293</v>
      </c>
      <c r="M67" s="2">
        <f>LN('データ処理シート(補正値)'!M69)</f>
        <v>-0.5108256237659905</v>
      </c>
      <c r="N67" s="2">
        <f>LN('データ処理シート(補正値)'!N69)</f>
        <v>-0.5621189181535411</v>
      </c>
      <c r="O67" s="2">
        <f>LN('データ処理シート(補正値)'!O69)</f>
        <v>-0.3467246130855642</v>
      </c>
      <c r="P67" s="2">
        <f>LN('データ処理シート(補正値)'!P69)</f>
        <v>-0.39393187229449117</v>
      </c>
      <c r="Q67" s="2">
        <f>LN('データ処理シート(補正値)'!Q69)</f>
        <v>-0.36226195080751633</v>
      </c>
      <c r="R67" s="2">
        <f>LN('データ処理シート(補正値)'!R69)</f>
        <v>-0.33100719719015465</v>
      </c>
      <c r="S67" s="2">
        <f>LN('データ処理シート(補正値)'!S69)</f>
        <v>-0.2626643094764929</v>
      </c>
    </row>
    <row r="68" spans="1:19" ht="15">
      <c r="A68" s="3">
        <v>30</v>
      </c>
      <c r="B68" s="2">
        <f>LN('データ処理シート(補正値)'!B70)</f>
        <v>-0.5638748448558061</v>
      </c>
      <c r="C68" s="2">
        <f>LN('データ処理シート(補正値)'!C70)</f>
        <v>-0.3797973613595867</v>
      </c>
      <c r="D68" s="2">
        <f>LN('データ処理シート(補正値)'!D70)</f>
        <v>-0.42159449003804794</v>
      </c>
      <c r="E68" s="2">
        <f>LN('データ処理シート(補正値)'!E70)</f>
        <v>-0.3783364407199117</v>
      </c>
      <c r="F68" s="2">
        <f>LN('データ処理シート(補正値)'!F70)</f>
        <v>-0.2984060358147566</v>
      </c>
      <c r="G68" s="2">
        <f>LN('データ処理シート(補正値)'!G70)</f>
        <v>-0.2319320573472889</v>
      </c>
      <c r="H68" s="2">
        <f>LN('データ処理シート(補正値)'!H70)</f>
        <v>-0.25231492861448973</v>
      </c>
      <c r="I68" s="2">
        <f>LN('データ処理シート(補正値)'!I70)</f>
        <v>-0.2855510114428269</v>
      </c>
      <c r="J68" s="2">
        <f>LN('データ処理シート(補正値)'!J70)</f>
        <v>-0.3477152025672604</v>
      </c>
      <c r="K68" s="2">
        <f>LN('データ処理シート(補正値)'!K70)</f>
        <v>-0.3780445125321723</v>
      </c>
      <c r="L68" s="2">
        <f>LN('データ処理シート(補正値)'!L70)</f>
        <v>-0.3354727362881293</v>
      </c>
      <c r="M68" s="2">
        <f>LN('データ処理シート(補正値)'!M70)</f>
        <v>-0.5175146119167872</v>
      </c>
      <c r="N68" s="2">
        <f>LN('データ処理シート(補正値)'!N70)</f>
        <v>-0.5673959752543849</v>
      </c>
      <c r="O68" s="2">
        <f>LN('データ処理シート(補正値)'!O70)</f>
        <v>-0.35239838717147204</v>
      </c>
      <c r="P68" s="2">
        <f>LN('データ処理シート(補正値)'!P70)</f>
        <v>-0.3983901944362025</v>
      </c>
      <c r="Q68" s="2">
        <f>LN('データ処理シート(補正値)'!Q70)</f>
        <v>-0.36513923663659914</v>
      </c>
      <c r="R68" s="2">
        <f>LN('データ処理シート(補正値)'!R70)</f>
        <v>-0.3337958214178048</v>
      </c>
      <c r="S68" s="2">
        <f>LN('データ処理シート(補正値)'!S70)</f>
        <v>-0.26396554583446485</v>
      </c>
    </row>
    <row r="69" spans="1:19" ht="15">
      <c r="A69" s="3">
        <v>30.5</v>
      </c>
      <c r="B69" s="2">
        <f>LN('データ処理シート(補正値)'!B71)</f>
        <v>-0.570929547835696</v>
      </c>
      <c r="C69" s="2">
        <f>LN('データ処理シート(補正値)'!C71)</f>
        <v>-0.3797973613595867</v>
      </c>
      <c r="D69" s="2">
        <f>LN('データ処理シート(補正値)'!D71)</f>
        <v>-0.4246479275249383</v>
      </c>
      <c r="E69" s="2">
        <f>LN('データ処理シート(補正値)'!E71)</f>
        <v>-0.38272562113867503</v>
      </c>
      <c r="F69" s="2">
        <f>LN('データ処理シート(補正値)'!F71)</f>
        <v>-0.2997546536860503</v>
      </c>
      <c r="G69" s="2">
        <f>LN('データ処理シート(補正値)'!G71)</f>
        <v>-0.2319320573472889</v>
      </c>
      <c r="H69" s="2">
        <f>LN('データ処理シート(補正値)'!H71)</f>
        <v>-0.25489224962879015</v>
      </c>
      <c r="I69" s="2">
        <f>LN('データ処理シート(補正値)'!I71)</f>
        <v>-0.2882155480579247</v>
      </c>
      <c r="J69" s="2">
        <f>LN('データ処理シート(補正値)'!J71)</f>
        <v>-0.35055087723077233</v>
      </c>
      <c r="K69" s="2">
        <f>LN('データ処理シート(補正値)'!K71)</f>
        <v>-0.38243240899759184</v>
      </c>
      <c r="L69" s="2">
        <f>LN('データ処理シート(補正値)'!L71)</f>
        <v>-0.3354727362881293</v>
      </c>
      <c r="M69" s="2">
        <f>LN('データ処理シート(補正値)'!M71)</f>
        <v>-0.5225608799844115</v>
      </c>
      <c r="N69" s="2">
        <f>LN('データ処理シート(補正値)'!N71)</f>
        <v>-0.572701027484078</v>
      </c>
      <c r="O69" s="2">
        <f>LN('データ処理シート(補正値)'!O71)</f>
        <v>-0.35239838717147204</v>
      </c>
      <c r="P69" s="2">
        <f>LN('データ処理シート(補正値)'!P71)</f>
        <v>-0.4028684822608982</v>
      </c>
      <c r="Q69" s="2">
        <f>LN('データ処理シート(補正値)'!Q71)</f>
        <v>-0.370918764355581</v>
      </c>
      <c r="R69" s="2">
        <f>LN('データ処理シート(補正値)'!R71)</f>
        <v>-0.33659224382178904</v>
      </c>
      <c r="S69" s="2">
        <f>LN('データ処理シート(補正値)'!S71)</f>
        <v>-0.267879445155601</v>
      </c>
    </row>
    <row r="70" spans="1:19" ht="15">
      <c r="A70" s="3">
        <v>31</v>
      </c>
      <c r="B70" s="2">
        <f>LN('データ処理シート(補正値)'!B72)</f>
        <v>-0.5780343734594406</v>
      </c>
      <c r="C70" s="2">
        <f>LN('データ処理シート(補正値)'!C72)</f>
        <v>-0.3841929728326246</v>
      </c>
      <c r="D70" s="2">
        <f>LN('データ処理シート(補正値)'!D72)</f>
        <v>-0.4277107170554841</v>
      </c>
      <c r="E70" s="2">
        <f>LN('データ処理シート(補正値)'!E72)</f>
        <v>-0.3812604194113469</v>
      </c>
      <c r="F70" s="2">
        <f>LN('データ処理シート(補正値)'!F72)</f>
        <v>-0.2984060358147566</v>
      </c>
      <c r="G70" s="2">
        <f>LN('データ処理シート(補正値)'!G72)</f>
        <v>-0.23067181773500128</v>
      </c>
      <c r="H70" s="2">
        <f>LN('データ処理シート(補正値)'!H72)</f>
        <v>-0.2561834053924099</v>
      </c>
      <c r="I70" s="2">
        <f>LN('データ処理シート(補正値)'!I72)</f>
        <v>-0.2908872034007294</v>
      </c>
      <c r="J70" s="2">
        <f>LN('データ処理シート(補正値)'!J72)</f>
        <v>-0.35339461581716225</v>
      </c>
      <c r="K70" s="2">
        <f>LN('データ処理シート(補正値)'!K72)</f>
        <v>-0.3853684064090421</v>
      </c>
      <c r="L70" s="2">
        <f>LN('データ処理シート(補正値)'!L72)</f>
        <v>-0.3410828491788961</v>
      </c>
      <c r="M70" s="2">
        <f>LN('データ処理シート(補正値)'!M72)</f>
        <v>-0.5276327420823718</v>
      </c>
      <c r="N70" s="2">
        <f>LN('データ処理シート(補正値)'!N72)</f>
        <v>-0.579818495252942</v>
      </c>
      <c r="O70" s="2">
        <f>LN('データ処理シート(補正値)'!O72)</f>
        <v>-0.35524739194754684</v>
      </c>
      <c r="P70" s="2">
        <f>LN('データ処理シート(補正値)'!P72)</f>
        <v>-0.40586518812950395</v>
      </c>
      <c r="Q70" s="2">
        <f>LN('データ処理シート(補正値)'!Q72)</f>
        <v>-0.3723688806189747</v>
      </c>
      <c r="R70" s="2">
        <f>LN('データ処理シート(補正値)'!R72)</f>
        <v>-0.3393965081384598</v>
      </c>
      <c r="S70" s="2">
        <f>LN('データ処理シート(補正値)'!S72)</f>
        <v>-0.2704972476976799</v>
      </c>
    </row>
    <row r="71" spans="1:19" ht="15">
      <c r="A71" s="3">
        <v>31.5</v>
      </c>
      <c r="B71" s="2">
        <f>LN('データ処理シート(補正値)'!B73)</f>
        <v>-0.5816058058270378</v>
      </c>
      <c r="C71" s="2">
        <f>LN('データ処理シート(補正値)'!C73)</f>
        <v>-0.3871341514234409</v>
      </c>
      <c r="D71" s="2">
        <f>LN('データ処理シート(補正値)'!D73)</f>
        <v>-0.43232256227804705</v>
      </c>
      <c r="E71" s="2">
        <f>LN('データ処理シート(補正値)'!E73)</f>
        <v>-0.3886079910417416</v>
      </c>
      <c r="F71" s="2">
        <f>LN('データ処理シート(補正値)'!F73)</f>
        <v>-0.30381145438166457</v>
      </c>
      <c r="G71" s="2">
        <f>LN('データ処理シート(補正値)'!G73)</f>
        <v>-0.23572233352106983</v>
      </c>
      <c r="H71" s="2">
        <f>LN('データ処理シート(補正値)'!H73)</f>
        <v>-0.2561834053924099</v>
      </c>
      <c r="I71" s="2">
        <f>LN('データ処理シート(補正値)'!I73)</f>
        <v>-0.2922257125016535</v>
      </c>
      <c r="J71" s="2">
        <f>LN('データ処理シート(補正値)'!J73)</f>
        <v>-0.356246464320665</v>
      </c>
      <c r="K71" s="2">
        <f>LN('データ処理シート(補正値)'!K73)</f>
        <v>-0.38978862872315695</v>
      </c>
      <c r="L71" s="2">
        <f>LN('データ処理シート(補正値)'!L73)</f>
        <v>-0.3396773675701613</v>
      </c>
      <c r="M71" s="2">
        <f>LN('データ処理シート(補正値)'!M73)</f>
        <v>-0.5361434317502805</v>
      </c>
      <c r="N71" s="2">
        <f>LN('データ処理シート(補正値)'!N73)</f>
        <v>-0.5851900390548529</v>
      </c>
      <c r="O71" s="2">
        <f>LN('データ処理シート(補正値)'!O73)</f>
        <v>-0.35953617621976464</v>
      </c>
      <c r="P71" s="2">
        <f>LN('データ処理シート(補正値)'!P73)</f>
        <v>-0.4088709012429971</v>
      </c>
      <c r="Q71" s="2">
        <f>LN('データ処理シート(補正値)'!Q73)</f>
        <v>-0.376731889285292</v>
      </c>
      <c r="R71" s="2">
        <f>LN('データ処理シート(補正値)'!R73)</f>
        <v>-0.3408015947824423</v>
      </c>
      <c r="S71" s="2">
        <f>LN('データ処理シート(補正値)'!S73)</f>
        <v>-0.2704972476976799</v>
      </c>
    </row>
    <row r="72" spans="1:19" ht="15">
      <c r="A72" s="3">
        <v>32</v>
      </c>
      <c r="B72" s="2">
        <f>LN('データ処理シート(補正値)'!B74)</f>
        <v>-0.5905905922348531</v>
      </c>
      <c r="C72" s="2">
        <f>LN('データ処理シート(補正値)'!C74)</f>
        <v>-0.390084006069862</v>
      </c>
      <c r="D72" s="2">
        <f>LN('データ処理シート(補正値)'!D74)</f>
        <v>-0.43509991323785513</v>
      </c>
      <c r="E72" s="2">
        <f>LN('データ処理シート(補正値)'!E74)</f>
        <v>-0.38964097276127907</v>
      </c>
      <c r="F72" s="2">
        <f>LN('データ処理シート(補正値)'!F74)</f>
        <v>-0.3043536067397531</v>
      </c>
      <c r="G72" s="2">
        <f>LN('データ処理シート(補正値)'!G74)</f>
        <v>-0.23572233352106983</v>
      </c>
      <c r="H72" s="2">
        <f>LN('データ処理シート(補正値)'!H74)</f>
        <v>-0.25877072895736086</v>
      </c>
      <c r="I72" s="2">
        <f>LN('データ処理シート(補正値)'!I74)</f>
        <v>-0.2949081175435205</v>
      </c>
      <c r="J72" s="2">
        <f>LN('データ処理シート(補正値)'!J74)</f>
        <v>-0.3591064691301474</v>
      </c>
      <c r="K72" s="2">
        <f>LN('データ処理シート(補正値)'!K74)</f>
        <v>-0.3927463357003898</v>
      </c>
      <c r="L72" s="2">
        <f>LN('データ処理シート(補正値)'!L74)</f>
        <v>-0.34531118528841737</v>
      </c>
      <c r="M72" s="2">
        <f>LN('データ処理シート(補正値)'!M74)</f>
        <v>-0.5395680926316445</v>
      </c>
      <c r="N72" s="2">
        <f>LN('データ処理シート(補正値)'!N74)</f>
        <v>-0.5923972774598022</v>
      </c>
      <c r="O72" s="2">
        <f>LN('データ処理シート(補正値)'!O74)</f>
        <v>-0.3609698682216131</v>
      </c>
      <c r="P72" s="2">
        <f>LN('データ処理シート(補正値)'!P74)</f>
        <v>-0.41339647843444466</v>
      </c>
      <c r="Q72" s="2">
        <f>LN('データ処理シート(補正値)'!Q74)</f>
        <v>-0.3796511732151848</v>
      </c>
      <c r="R72" s="2">
        <f>LN('データ処理シート(補正値)'!R74)</f>
        <v>-0.34220865847314963</v>
      </c>
      <c r="S72" s="2">
        <f>LN('データ処理シート(補正値)'!S74)</f>
        <v>-0.2731219211204511</v>
      </c>
    </row>
    <row r="73" spans="1:19" ht="15">
      <c r="A73" s="3">
        <v>32.5</v>
      </c>
      <c r="B73" s="2">
        <f>LN('データ処理シート(補正値)'!B75)</f>
        <v>-0.5960204698292225</v>
      </c>
      <c r="C73" s="2">
        <f>LN('データ処理シート(補正値)'!C75)</f>
        <v>-0.3930425881096072</v>
      </c>
      <c r="D73" s="2">
        <f>LN('データ処理シート(補正値)'!D75)</f>
        <v>-0.4400565528777834</v>
      </c>
      <c r="E73" s="2">
        <f>LN('データ処理シート(補正値)'!E75)</f>
        <v>-0.3960099493374092</v>
      </c>
      <c r="F73" s="2">
        <f>LN('データ処理シート(補正値)'!F75)</f>
        <v>-0.3092462503676215</v>
      </c>
      <c r="G73" s="2">
        <f>LN('データ処理シート(補正値)'!G75)</f>
        <v>-0.2382571891242579</v>
      </c>
      <c r="H73" s="2">
        <f>LN('データ処理シート(補正値)'!H75)</f>
        <v>-0.25877072895736086</v>
      </c>
      <c r="I73" s="2">
        <f>LN('データ処理シート(補正値)'!I75)</f>
        <v>-0.2962520231348482</v>
      </c>
      <c r="J73" s="2">
        <f>LN('データ処理シート(補正値)'!J75)</f>
        <v>-0.36197467703363595</v>
      </c>
      <c r="K73" s="2">
        <f>LN('データ処理シート(補正値)'!K75)</f>
        <v>-0.3957128166654861</v>
      </c>
      <c r="L73" s="2">
        <f>LN('データ処理シート(補正値)'!L75)</f>
        <v>-0.34814004148889505</v>
      </c>
      <c r="M73" s="2">
        <f>LN('データ処理シート(補正値)'!M75)</f>
        <v>-0.5481814103097594</v>
      </c>
      <c r="N73" s="2">
        <f>LN('データ処理シート(補正値)'!N75)</f>
        <v>-0.5996568374726063</v>
      </c>
      <c r="O73" s="2">
        <f>LN('データ処理シート(補正値)'!O75)</f>
        <v>-0.36672527979223374</v>
      </c>
      <c r="P73" s="2">
        <f>LN('データ処理シート(補正値)'!P75)</f>
        <v>-0.41794262961927686</v>
      </c>
      <c r="Q73" s="2">
        <f>LN('データ処理シート(補正値)'!Q75)</f>
        <v>-0.3840461407348643</v>
      </c>
      <c r="R73" s="2">
        <f>LN('データ処理シート(補正値)'!R75)</f>
        <v>-0.3478567954878509</v>
      </c>
      <c r="S73" s="2">
        <f>LN('データ処理シート(補正値)'!S75)</f>
        <v>-0.2744368457017603</v>
      </c>
    </row>
    <row r="74" spans="1:19" ht="15">
      <c r="A74" s="3">
        <v>33</v>
      </c>
      <c r="B74" s="2">
        <f>LN('データ処理シート(補正値)'!B76)</f>
        <v>-0.6014799920341214</v>
      </c>
      <c r="C74" s="2">
        <f>LN('データ処理シート(補正値)'!C76)</f>
        <v>-0.3960099493374092</v>
      </c>
      <c r="D74" s="2">
        <f>LN('データ処理シート(補正値)'!D76)</f>
        <v>-0.44316697529217586</v>
      </c>
      <c r="E74" s="2">
        <f>LN('データ処理シート(補正値)'!E76)</f>
        <v>-0.3974969384589876</v>
      </c>
      <c r="F74" s="2">
        <f>LN('データ処理シート(補正値)'!F76)</f>
        <v>-0.3092462503676215</v>
      </c>
      <c r="G74" s="2">
        <f>LN('データ処理シート(補正値)'!G76)</f>
        <v>-0.24079848655293046</v>
      </c>
      <c r="H74" s="2">
        <f>LN('データ処理シート(補正値)'!H76)</f>
        <v>-0.26396554583446485</v>
      </c>
      <c r="I74" s="2">
        <f>LN('データ処理シート(補正値)'!I76)</f>
        <v>-0.3005646982827947</v>
      </c>
      <c r="J74" s="2">
        <f>LN('データ処理シート(補正値)'!J76)</f>
        <v>-0.36571568859088144</v>
      </c>
      <c r="K74" s="2">
        <f>LN('データ処理シート(補正値)'!K76)</f>
        <v>-0.4007761186220328</v>
      </c>
      <c r="L74" s="2">
        <f>LN('データ処理シート(補正値)'!L76)</f>
        <v>-0.3509769228240947</v>
      </c>
      <c r="M74" s="2">
        <f>LN('データ処理シート(補正値)'!M76)</f>
        <v>-0.5533852381847865</v>
      </c>
      <c r="N74" s="2">
        <f>LN('データ処理シート(補正値)'!N76)</f>
        <v>-0.6051363032372319</v>
      </c>
      <c r="O74" s="2">
        <f>LN('データ処理シート(補正値)'!O76)</f>
        <v>-0.36816932336446756</v>
      </c>
      <c r="P74" s="2">
        <f>LN('データ処理シート(補正値)'!P76)</f>
        <v>-0.42250954271742286</v>
      </c>
      <c r="Q74" s="2">
        <f>LN('データ処理シート(補正値)'!Q76)</f>
        <v>-0.3855154328005442</v>
      </c>
      <c r="R74" s="2">
        <f>LN('データ処理シート(補正値)'!R76)</f>
        <v>-0.3492738284584218</v>
      </c>
      <c r="S74" s="2">
        <f>LN('データ処理シート(補正値)'!S76)</f>
        <v>-0.27575350158650697</v>
      </c>
    </row>
    <row r="75" spans="1:19" ht="15">
      <c r="A75" s="3">
        <v>33.5</v>
      </c>
      <c r="B75" s="2">
        <f>LN('データ処理シート(補正値)'!B77)</f>
        <v>-0.6088060321261943</v>
      </c>
      <c r="C75" s="2">
        <f>LN('データ処理シート(補正値)'!C77)</f>
        <v>-0.3974969384589876</v>
      </c>
      <c r="D75" s="2">
        <f>LN('データ処理シート(補正値)'!D77)</f>
        <v>-0.4462871026284195</v>
      </c>
      <c r="E75" s="2">
        <f>LN('データ処理シート(補正値)'!E77)</f>
        <v>-0.3989861420104552</v>
      </c>
      <c r="F75" s="2">
        <f>LN('データ処理シート(補正値)'!F77)</f>
        <v>-0.3092462503676215</v>
      </c>
      <c r="G75" s="2">
        <f>LN('データ処理シート(補正値)'!G77)</f>
        <v>-0.23952703056473365</v>
      </c>
      <c r="H75" s="2">
        <f>LN('データ処理シート(補正値)'!H77)</f>
        <v>-0.2626643094764932</v>
      </c>
      <c r="I75" s="2">
        <f>LN('データ処理シート(補正値)'!I77)</f>
        <v>-0.3016457794691674</v>
      </c>
      <c r="J75" s="2">
        <f>LN('データ処理シート(補正値)'!J77)</f>
        <v>-0.36773589129815726</v>
      </c>
      <c r="K75" s="2">
        <f>LN('データ処理シート(補正値)'!K77)</f>
        <v>-0.4031677490594809</v>
      </c>
      <c r="L75" s="2">
        <f>LN('データ処理シート(補正値)'!L77)</f>
        <v>-0.353821874956326</v>
      </c>
      <c r="M75" s="2">
        <f>LN('データ処理シート(補正値)'!M77)</f>
        <v>-0.5586162876023391</v>
      </c>
      <c r="N75" s="2">
        <f>LN('データ処理シート(補正値)'!N77)</f>
        <v>-0.6124892775424908</v>
      </c>
      <c r="O75" s="2">
        <f>LN('データ処理シート(補正値)'!O77)</f>
        <v>-0.3696154552144671</v>
      </c>
      <c r="P75" s="2">
        <f>LN('データ処理シート(補正値)'!P77)</f>
        <v>-0.42403649369359964</v>
      </c>
      <c r="Q75" s="2">
        <f>LN('データ処理シート(補正値)'!Q77)</f>
        <v>-0.3884605092923407</v>
      </c>
      <c r="R75" s="2">
        <f>LN('データ処理シート(補正値)'!R77)</f>
        <v>-0.3492738284584218</v>
      </c>
      <c r="S75" s="2">
        <f>LN('データ処理シート(補正値)'!S77)</f>
        <v>-0.2770718933397654</v>
      </c>
    </row>
    <row r="76" spans="1:19" ht="15">
      <c r="A76" s="3">
        <v>34</v>
      </c>
      <c r="B76" s="2">
        <f>LN('データ処理シート(補正値)'!B78)</f>
        <v>-0.616186139423817</v>
      </c>
      <c r="C76" s="2">
        <f>LN('データ処理シート(補正値)'!C78)</f>
        <v>-0.4034671054454914</v>
      </c>
      <c r="D76" s="2">
        <f>LN('データ処理シート(補正値)'!D78)</f>
        <v>-0.4506717009462436</v>
      </c>
      <c r="E76" s="2">
        <f>LN('データ処理シート(補正値)'!E78)</f>
        <v>-0.4045155590725762</v>
      </c>
      <c r="F76" s="2">
        <f>LN('データ処理シート(補正値)'!F78)</f>
        <v>-0.3138891646209549</v>
      </c>
      <c r="G76" s="2">
        <f>LN('データ処理シート(補正値)'!G78)</f>
        <v>-0.24207156119972872</v>
      </c>
      <c r="H76" s="2">
        <f>LN('データ処理シート(補正値)'!H78)</f>
        <v>-0.2731219211204512</v>
      </c>
      <c r="I76" s="2">
        <f>LN('データ処理シート(補正値)'!I78)</f>
        <v>-0.30870143967585645</v>
      </c>
      <c r="J76" s="2">
        <f>LN('データ処理シート(補正値)'!J78)</f>
        <v>-0.37367578561875714</v>
      </c>
      <c r="K76" s="2">
        <f>LN('データ処理シート(補正値)'!K78)</f>
        <v>-0.40977437969626274</v>
      </c>
      <c r="L76" s="2">
        <f>LN('データ処理シート(補正値)'!L78)</f>
        <v>-0.35524739194754684</v>
      </c>
      <c r="M76" s="2">
        <f>LN('データ処理シート(補正値)'!M78)</f>
        <v>-0.5656338602609856</v>
      </c>
      <c r="N76" s="2">
        <f>LN('データ処理シート(補正値)'!N78)</f>
        <v>-0.6180397080731398</v>
      </c>
      <c r="O76" s="2">
        <f>LN('データ処理シート(補正値)'!O78)</f>
        <v>-0.37396644104879345</v>
      </c>
      <c r="P76" s="2">
        <f>LN('データ処理シート(補正値)'!P78)</f>
        <v>-0.4301677207485361</v>
      </c>
      <c r="Q76" s="2">
        <f>LN('データ処理シート(補正値)'!Q78)</f>
        <v>-0.394376811122744</v>
      </c>
      <c r="R76" s="2">
        <f>LN('データ処理シート(補正値)'!R78)</f>
        <v>-0.35496212593505755</v>
      </c>
      <c r="S76" s="2">
        <f>LN('データ処理シート(補正値)'!S78)</f>
        <v>-0.27971390280260405</v>
      </c>
    </row>
    <row r="77" spans="1:19" ht="15">
      <c r="A77" s="3">
        <v>34.5</v>
      </c>
      <c r="B77" s="2">
        <f>LN('データ処理シート(補正値)'!B79)</f>
        <v>-0.6217571844732723</v>
      </c>
      <c r="C77" s="2">
        <f>LN('データ処理シート(補正値)'!C79)</f>
        <v>-0.4049652330665133</v>
      </c>
      <c r="D77" s="2">
        <f>LN('データ処理シート(補正値)'!D79)</f>
        <v>-0.4522422996670932</v>
      </c>
      <c r="E77" s="2">
        <f>LN('データ処理シート(補正値)'!E79)</f>
        <v>-0.4060152594136456</v>
      </c>
      <c r="F77" s="2">
        <f>LN('データ処理シート(補正値)'!F79)</f>
        <v>-0.3138891646209549</v>
      </c>
      <c r="G77" s="2">
        <f>LN('データ処理シート(補正値)'!G79)</f>
        <v>-0.24079848655293046</v>
      </c>
      <c r="H77" s="2">
        <f>LN('データ処理シート(補正値)'!H79)</f>
        <v>-0.26657310924154587</v>
      </c>
      <c r="I77" s="2">
        <f>LN('データ処理シート(補正値)'!I79)</f>
        <v>-0.3051673867928005</v>
      </c>
      <c r="J77" s="2">
        <f>LN('データ処理シート(補正値)'!J79)</f>
        <v>-0.37396644104879345</v>
      </c>
      <c r="K77" s="2">
        <f>LN('データ処理シート(補正値)'!K79)</f>
        <v>-0.4124897230451288</v>
      </c>
      <c r="L77" s="2">
        <f>LN('データ処理シート(補正値)'!L79)</f>
        <v>-0.35953617621976464</v>
      </c>
      <c r="M77" s="2">
        <f>LN('データ処理シート(補正値)'!M79)</f>
        <v>-0.570929547835696</v>
      </c>
      <c r="N77" s="2">
        <f>LN('データ処理シート(補正値)'!N79)</f>
        <v>-0.6254885320861304</v>
      </c>
      <c r="O77" s="2">
        <f>LN('データ処理シート(補正値)'!O79)</f>
        <v>-0.37542098675978763</v>
      </c>
      <c r="P77" s="2">
        <f>LN('データ処理シート(補正値)'!P79)</f>
        <v>-0.4332474891206159</v>
      </c>
      <c r="Q77" s="2">
        <f>LN('データ処理シート(補正値)'!Q79)</f>
        <v>-0.39586137196546956</v>
      </c>
      <c r="R77" s="2">
        <f>LN('データ処理シート(補正値)'!R79)</f>
        <v>-0.3563892704615717</v>
      </c>
      <c r="S77" s="2">
        <f>LN('データ処理シート(補正値)'!S79)</f>
        <v>-0.2810375297331122</v>
      </c>
    </row>
    <row r="78" spans="1:19" ht="15">
      <c r="A78" s="3">
        <v>35</v>
      </c>
      <c r="B78" s="2">
        <f>LN('データ処理シート(補正値)'!B80)</f>
        <v>-0.6292338548162925</v>
      </c>
      <c r="C78" s="2">
        <f>LN('データ処理シート(補正値)'!C80)</f>
        <v>-0.406465608441748</v>
      </c>
      <c r="D78" s="2">
        <f>LN('データ処理シート(補正値)'!D80)</f>
        <v>-0.45696895097528</v>
      </c>
      <c r="E78" s="2">
        <f>LN('データ処理シート(補正値)'!E80)</f>
        <v>-0.4075172122342952</v>
      </c>
      <c r="F78" s="2">
        <f>LN('データ処理シート(補正値)'!F80)</f>
        <v>-0.31252136246542656</v>
      </c>
      <c r="G78" s="2">
        <f>LN('データ処理シート(補正値)'!G80)</f>
        <v>-0.24207156119972872</v>
      </c>
      <c r="H78" s="2">
        <f>LN('データ処理シート(補正値)'!H80)</f>
        <v>-0.26657310924154576</v>
      </c>
      <c r="I78" s="2">
        <f>LN('データ処理シート(補正値)'!I80)</f>
        <v>-0.307068786251971</v>
      </c>
      <c r="J78" s="2">
        <f>LN('データ処理シート(補正値)'!J80)</f>
        <v>-0.37644042906754804</v>
      </c>
      <c r="K78" s="2">
        <f>LN('データ処理シート(補正値)'!K80)</f>
        <v>-0.4152124595630444</v>
      </c>
      <c r="L78" s="2">
        <f>LN('データ処理シート(補正値)'!L80)</f>
        <v>-0.3609698682216131</v>
      </c>
      <c r="M78" s="2">
        <f>LN('データ処理シート(補正値)'!M80)</f>
        <v>-0.5762534290884459</v>
      </c>
      <c r="N78" s="2">
        <f>LN('データ処理シート(補正値)'!N80)</f>
        <v>-0.6311117896404926</v>
      </c>
      <c r="O78" s="2">
        <f>LN('データ処理シート(補正値)'!O80)</f>
        <v>-0.3783364407199117</v>
      </c>
      <c r="P78" s="2">
        <f>LN('データ処理シート(補正値)'!P80)</f>
        <v>-0.4363367717752513</v>
      </c>
      <c r="Q78" s="2">
        <f>LN('データ処理シート(補正値)'!Q80)</f>
        <v>-0.40032832400301216</v>
      </c>
      <c r="R78" s="2">
        <f>LN('データ処理シート(補正値)'!R80)</f>
        <v>-0.35924968431120136</v>
      </c>
      <c r="S78" s="2">
        <f>LN('データ処理シート(補正値)'!S80)</f>
        <v>-0.282362910974181</v>
      </c>
    </row>
    <row r="79" spans="1:19" ht="15">
      <c r="A79" s="3">
        <v>35.5</v>
      </c>
      <c r="B79" s="2">
        <f>LN('データ処理シート(補正値)'!B81)</f>
        <v>-0.6367668471238376</v>
      </c>
      <c r="C79" s="2">
        <f>LN('データ処理シート(補正値)'!C81)</f>
        <v>-0.412489723045129</v>
      </c>
      <c r="D79" s="2">
        <f>LN('データ処理シート(補正値)'!D81)</f>
        <v>-0.4617180496589627</v>
      </c>
      <c r="E79" s="2">
        <f>LN('データ処理シート(補正値)'!E81)</f>
        <v>-0.4120366534912033</v>
      </c>
      <c r="F79" s="2">
        <f>LN('データ処理シート(補正値)'!F81)</f>
        <v>-0.31800383233817</v>
      </c>
      <c r="G79" s="2">
        <f>LN('データ処理シート(補正値)'!G81)</f>
        <v>-0.24334625863172918</v>
      </c>
      <c r="H79" s="2">
        <f>LN('データ処理シート(補正値)'!H81)</f>
        <v>-0.26787944515560136</v>
      </c>
      <c r="I79" s="2">
        <f>LN('データ処理シート(補正値)'!I81)</f>
        <v>-0.3084291455965701</v>
      </c>
      <c r="J79" s="2">
        <f>LN('データ処理シート(補正値)'!J81)</f>
        <v>-0.379358861023685</v>
      </c>
      <c r="K79" s="2">
        <f>LN('データ処理シート(補正値)'!K81)</f>
        <v>-0.4182464424728975</v>
      </c>
      <c r="L79" s="2">
        <f>LN('データ処理シート(補正値)'!L81)</f>
        <v>-0.3638434334173448</v>
      </c>
      <c r="M79" s="2">
        <f>LN('データ処理シート(補正値)'!M81)</f>
        <v>-0.5851900390548529</v>
      </c>
      <c r="N79" s="2">
        <f>LN('データ処理シート(補正値)'!N81)</f>
        <v>-0.6386589952758756</v>
      </c>
      <c r="O79" s="2">
        <f>LN('データ処理シート(補正値)'!O81)</f>
        <v>-0.38272562113867503</v>
      </c>
      <c r="P79" s="2">
        <f>LN('データ処理シート(補正値)'!P81)</f>
        <v>-0.4409886641772111</v>
      </c>
      <c r="Q79" s="2">
        <f>LN('データ処理シート(補正値)'!Q81)</f>
        <v>-0.4048153192666673</v>
      </c>
      <c r="R79" s="2">
        <f>LN('データ処理シート(補正値)'!R81)</f>
        <v>-0.36211830360479846</v>
      </c>
      <c r="S79" s="2">
        <f>LN('データ処理シート(補正値)'!S81)</f>
        <v>-0.28369005118224333</v>
      </c>
    </row>
    <row r="80" spans="1:19" ht="15">
      <c r="A80" s="3">
        <v>36</v>
      </c>
      <c r="B80" s="2">
        <f>LN('データ処理シート(補正値)'!B82)</f>
        <v>-0.6443570163905132</v>
      </c>
      <c r="C80" s="2">
        <f>LN('データ処理シート(補正値)'!C82)</f>
        <v>-0.412489723045129</v>
      </c>
      <c r="D80" s="2">
        <f>LN('データ処理シート(補正値)'!D82)</f>
        <v>-0.46489669187759075</v>
      </c>
      <c r="E80" s="2">
        <f>LN('データ処理シート(補正値)'!E82)</f>
        <v>-0.4135476843015204</v>
      </c>
      <c r="F80" s="2">
        <f>LN('データ処理シート(補正値)'!F82)</f>
        <v>-0.31800383233817</v>
      </c>
      <c r="G80" s="2">
        <f>LN('データ処理シート(補正値)'!G82)</f>
        <v>-0.24334625863172918</v>
      </c>
      <c r="H80" s="2">
        <f>LN('データ処理シート(補正値)'!H82)</f>
        <v>-0.2704972476976802</v>
      </c>
      <c r="I80" s="2">
        <f>LN('データ処理シート(補正値)'!I82)</f>
        <v>-0.311155428637423</v>
      </c>
      <c r="J80" s="2">
        <f>LN('データ処理シート(補正値)'!J82)</f>
        <v>-0.38375254120251456</v>
      </c>
      <c r="K80" s="2">
        <f>LN('データ処理シート(補正値)'!K82)</f>
        <v>-0.4228147464432774</v>
      </c>
      <c r="L80" s="2">
        <f>LN('データ処理シート(補正値)'!L82)</f>
        <v>-0.36672527979223374</v>
      </c>
      <c r="M80" s="2">
        <f>LN('データ処理シート(補正値)'!M82)</f>
        <v>-0.5905905922348531</v>
      </c>
      <c r="N80" s="2">
        <f>LN('データ処理シート(補正値)'!N82)</f>
        <v>-0.6462635946610948</v>
      </c>
      <c r="O80" s="2">
        <f>LN('データ処理シート(補正値)'!O82)</f>
        <v>-0.3841929728326246</v>
      </c>
      <c r="P80" s="2">
        <f>LN('データ処理シート(補正値)'!P82)</f>
        <v>-0.44410199172308257</v>
      </c>
      <c r="Q80" s="2">
        <f>LN('データ処理シート(補正値)'!Q82)</f>
        <v>-0.40781787369176153</v>
      </c>
      <c r="R80" s="2">
        <f>LN('データ処理シート(補正値)'!R82)</f>
        <v>-0.3635557050309547</v>
      </c>
      <c r="S80" s="2">
        <f>LN('データ処理シート(補正値)'!S82)</f>
        <v>-0.28501895503229724</v>
      </c>
    </row>
    <row r="81" spans="1:19" ht="15">
      <c r="A81" s="3">
        <v>36.5</v>
      </c>
      <c r="B81" s="2">
        <f>LN('データ処理シート(補正値)'!B83)</f>
        <v>-0.6520052372287701</v>
      </c>
      <c r="C81" s="2">
        <f>LN('データ処理シート(補正値)'!C83)</f>
        <v>-0.41551544396166595</v>
      </c>
      <c r="D81" s="2">
        <f>LN('データ処理シート(補正値)'!D83)</f>
        <v>-0.46968368043481556</v>
      </c>
      <c r="E81" s="2">
        <f>LN('データ処理シート(補正値)'!E83)</f>
        <v>-0.41506100178161137</v>
      </c>
      <c r="F81" s="2">
        <f>LN('データ処理シート(補正値)'!F83)</f>
        <v>-0.31800383233817</v>
      </c>
      <c r="G81" s="2">
        <f>LN('データ処理シート(補正値)'!G83)</f>
        <v>-0.24207156119972872</v>
      </c>
      <c r="H81" s="2">
        <f>LN('データ処理シート(補正値)'!H83)</f>
        <v>-0.27312192112045136</v>
      </c>
      <c r="I81" s="2">
        <f>LN('データ処理シート(補正値)'!I83)</f>
        <v>-0.3138891646209549</v>
      </c>
      <c r="J81" s="2">
        <f>LN('データ処理シート(補正値)'!J83)</f>
        <v>-0.38522140163112195</v>
      </c>
      <c r="K81" s="2">
        <f>LN('データ処理シート(補正値)'!K83)</f>
        <v>-0.42740401562691827</v>
      </c>
      <c r="L81" s="2">
        <f>LN('データ処理シート(補正値)'!L83)</f>
        <v>-0.37106368139083207</v>
      </c>
      <c r="M81" s="2">
        <f>LN('データ処理シート(補正値)'!M83)</f>
        <v>-0.5960204698292225</v>
      </c>
      <c r="N81" s="2">
        <f>LN('データ処理シート(補正値)'!N83)</f>
        <v>-0.6520052372287701</v>
      </c>
      <c r="O81" s="2">
        <f>LN('データ処理シート(補正値)'!O83)</f>
        <v>-0.390084006069862</v>
      </c>
      <c r="P81" s="2">
        <f>LN('データ処理シート(補正値)'!P83)</f>
        <v>-0.4487902328465379</v>
      </c>
      <c r="Q81" s="2">
        <f>LN('データ処理シート(補正値)'!Q83)</f>
        <v>-0.41082947060731506</v>
      </c>
      <c r="R81" s="2">
        <f>LN('データ処理シート(補正値)'!R83)</f>
        <v>-0.366436721140686</v>
      </c>
      <c r="S81" s="2">
        <f>LN('データ処理シート(補正値)'!S83)</f>
        <v>-0.28634962721800217</v>
      </c>
    </row>
    <row r="82" spans="1:19" ht="15">
      <c r="A82" s="3">
        <v>37</v>
      </c>
      <c r="B82" s="2">
        <f>LN('データ処理シート(補正値)'!B84)</f>
        <v>-0.657780036722654</v>
      </c>
      <c r="C82" s="2">
        <f>LN('データ処理シート(補正値)'!C84)</f>
        <v>-0.4200712604975265</v>
      </c>
      <c r="D82" s="2">
        <f>LN('データ処理シート(補正値)'!D84)</f>
        <v>-0.4744936945186003</v>
      </c>
      <c r="E82" s="2">
        <f>LN('データ処理シート(補正値)'!E84)</f>
        <v>-0.42113727750246</v>
      </c>
      <c r="F82" s="2">
        <f>LN('データ処理シート(補正値)'!F84)</f>
        <v>-0.32351652546099713</v>
      </c>
      <c r="G82" s="2">
        <f>LN('データ処理シート(補正値)'!G84)</f>
        <v>-0.2471801291424512</v>
      </c>
      <c r="H82" s="2">
        <f>LN('データ処理シート(補正値)'!H84)</f>
        <v>-0.2783920255446884</v>
      </c>
      <c r="I82" s="2">
        <f>LN('データ処理シート(補正値)'!I84)</f>
        <v>-0.3185537361188679</v>
      </c>
      <c r="J82" s="2">
        <f>LN('データ処理シート(補正値)'!J84)</f>
        <v>-0.3899363064905373</v>
      </c>
      <c r="K82" s="2">
        <f>LN('データ処理シート(補正値)'!K84)</f>
        <v>-0.4301677207485361</v>
      </c>
      <c r="L82" s="2">
        <f>LN('データ処理シート(補正値)'!L84)</f>
        <v>-0.37542098675978763</v>
      </c>
      <c r="M82" s="2">
        <f>LN('データ処理シート(補正値)'!M84)</f>
        <v>-0.6033064765601558</v>
      </c>
      <c r="N82" s="2">
        <f>LN('データ処理シート(補正値)'!N84)</f>
        <v>-0.6597124044737079</v>
      </c>
      <c r="O82" s="2">
        <f>LN('データ処理シート(補正値)'!O84)</f>
        <v>-0.3960099493374092</v>
      </c>
      <c r="P82" s="2">
        <f>LN('データ処理シート(補正値)'!P84)</f>
        <v>-0.4550756086614987</v>
      </c>
      <c r="Q82" s="2">
        <f>LN('データ処理シート(補正値)'!Q84)</f>
        <v>-0.41536394028741175</v>
      </c>
      <c r="R82" s="2">
        <f>LN('データ処理シート(補正値)'!R84)</f>
        <v>-0.37077386831823395</v>
      </c>
      <c r="S82" s="2">
        <f>LN('データ処理シート(補正値)'!S84)</f>
        <v>-0.2903523010076598</v>
      </c>
    </row>
    <row r="83" spans="1:19" ht="15">
      <c r="A83" s="3">
        <v>37.5</v>
      </c>
      <c r="B83" s="2">
        <f>LN('データ処理シート(補正値)'!B85)</f>
        <v>-0.6655320135269719</v>
      </c>
      <c r="C83" s="2">
        <f>LN('データ処理シート(補正値)'!C85)</f>
        <v>-0.4231200433468851</v>
      </c>
      <c r="D83" s="2">
        <f>LN('データ処理シート(補正値)'!D85)</f>
        <v>-0.4780358009429998</v>
      </c>
      <c r="E83" s="2">
        <f>LN('データ処理シート(補正値)'!E85)</f>
        <v>-0.4231200433468851</v>
      </c>
      <c r="F83" s="2">
        <f>LN('データ処理シート(補正値)'!F85)</f>
        <v>-0.32434605682337253</v>
      </c>
      <c r="G83" s="2">
        <f>LN('データ処理シート(補正値)'!G85)</f>
        <v>-0.2471801291424509</v>
      </c>
      <c r="H83" s="2">
        <f>LN('データ処理シート(補正値)'!H85)</f>
        <v>-0.28501895503229735</v>
      </c>
      <c r="I83" s="2">
        <f>LN('データ処理シート(補正値)'!I85)</f>
        <v>-0.32379295946413944</v>
      </c>
      <c r="J83" s="2">
        <f>LN('データ処理シート(補正値)'!J85)</f>
        <v>-0.3942284761821768</v>
      </c>
      <c r="K83" s="2">
        <f>LN('データ処理シート(補正値)'!K85)</f>
        <v>-0.43571815127918523</v>
      </c>
      <c r="L83" s="2">
        <f>LN('データ処理シート(補正値)'!L85)</f>
        <v>-0.37542098675978763</v>
      </c>
      <c r="M83" s="2">
        <f>LN('データ処理シート(補正値)'!M85)</f>
        <v>-0.6106459590482015</v>
      </c>
      <c r="N83" s="2">
        <f>LN('データ処理シート(補正値)'!N85)</f>
        <v>-0.6655320135269719</v>
      </c>
      <c r="O83" s="2">
        <f>LN('データ処理シート(補正値)'!O85)</f>
        <v>-0.3974969384589876</v>
      </c>
      <c r="P83" s="2">
        <f>LN('データ処理シート(補正値)'!P85)</f>
        <v>-0.45665314487759767</v>
      </c>
      <c r="Q83" s="2">
        <f>LN('データ処理シート(補正値)'!Q85)</f>
        <v>-0.41991906507831483</v>
      </c>
      <c r="R83" s="2">
        <f>LN('データ処理シート(補正値)'!R85)</f>
        <v>-0.37222377432836246</v>
      </c>
      <c r="S83" s="2">
        <f>LN('データ処理シート(補正値)'!S85)</f>
        <v>-0.2903523010076598</v>
      </c>
    </row>
    <row r="84" spans="1:19" ht="15">
      <c r="A84" s="3">
        <v>38</v>
      </c>
      <c r="B84" s="2">
        <f>LN('データ処理シート(補正値)'!B86)</f>
        <v>-0.6733445532637656</v>
      </c>
      <c r="C84" s="2">
        <f>LN('データ処理シート(補正値)'!C86)</f>
        <v>-0.42617814970570594</v>
      </c>
      <c r="D84" s="2">
        <f>LN('データ処理シート(補正値)'!D86)</f>
        <v>-0.48094324928412097</v>
      </c>
      <c r="E84" s="2">
        <f>LN('データ処理シート(補正値)'!E86)</f>
        <v>-0.424189317106444</v>
      </c>
      <c r="F84" s="2">
        <f>LN('データ処理シート(補正値)'!F86)</f>
        <v>-0.32767108066814415</v>
      </c>
      <c r="G84" s="2">
        <f>LN('データ処理シート(補正値)'!G86)</f>
        <v>-0.2510287548037454</v>
      </c>
      <c r="H84" s="2">
        <f>LN('データ処理シート(補正値)'!H86)</f>
        <v>-0.2783920255446883</v>
      </c>
      <c r="I84" s="2">
        <f>LN('データ処理シート(補正値)'!I86)</f>
        <v>-0.3218595242533675</v>
      </c>
      <c r="J84" s="2">
        <f>LN('データ処理シート(補正値)'!J86)</f>
        <v>-0.39541577225516295</v>
      </c>
      <c r="K84" s="2">
        <f>LN('データ処理シート(補正値)'!K86)</f>
        <v>-0.4391253096007995</v>
      </c>
      <c r="L84" s="2">
        <f>LN('データ処理シート(補正値)'!L86)</f>
        <v>-0.3783364407199117</v>
      </c>
      <c r="M84" s="2">
        <f>LN('データ処理シート(補正値)'!M86)</f>
        <v>-0.616186139423817</v>
      </c>
      <c r="N84" s="2">
        <f>LN('データ処理シート(補正値)'!N86)</f>
        <v>-0.6733445532637656</v>
      </c>
      <c r="O84" s="2">
        <f>LN('データ処理シート(補正値)'!O86)</f>
        <v>-0.4019712188539085</v>
      </c>
      <c r="P84" s="2">
        <f>LN('データ処理シート(補正値)'!P86)</f>
        <v>-0.46298829435183064</v>
      </c>
      <c r="Q84" s="2">
        <f>LN('データ処理シート(補正値)'!Q86)</f>
        <v>-0.4229673832443064</v>
      </c>
      <c r="R84" s="2">
        <f>LN('データ処理シート(補正値)'!R86)</f>
        <v>-0.37658614855778766</v>
      </c>
      <c r="S84" s="2">
        <f>LN('データ処理シート(補正値)'!S86)</f>
        <v>-0.2943710606025774</v>
      </c>
    </row>
    <row r="85" spans="1:19" ht="15">
      <c r="A85" s="3">
        <v>38.5</v>
      </c>
      <c r="B85" s="2">
        <f>LN('データ処理シート(補正値)'!B87)</f>
        <v>-0.6792442753909539</v>
      </c>
      <c r="C85" s="2">
        <f>LN('データ処理シート(補正値)'!C87)</f>
        <v>-0.42924563677356775</v>
      </c>
      <c r="D85" s="2">
        <f>LN('データ処理シート(補正値)'!D87)</f>
        <v>-0.48710909714867456</v>
      </c>
      <c r="E85" s="2">
        <f>LN('データ処理シート(補正値)'!E87)</f>
        <v>-0.4313984901346689</v>
      </c>
      <c r="F85" s="2">
        <f>LN('データ処理シート(補正値)'!F87)</f>
        <v>-0.32822632776736227</v>
      </c>
      <c r="G85" s="2">
        <f>LN('データ処理シート(補正値)'!G87)</f>
        <v>-0.2497442331113886</v>
      </c>
      <c r="H85" s="2">
        <f>LN('データ処理シート(補正値)'!H87)</f>
        <v>-0.2836900511822435</v>
      </c>
      <c r="I85" s="2">
        <f>LN('データ処理シート(補正値)'!I87)</f>
        <v>-0.3262843102337231</v>
      </c>
      <c r="J85" s="2">
        <f>LN('データ処理シート(補正値)'!J87)</f>
        <v>-0.40077611862203294</v>
      </c>
      <c r="K85" s="2">
        <f>LN('データ処理シート(補正値)'!K87)</f>
        <v>-0.4444138582467392</v>
      </c>
      <c r="L85" s="2">
        <f>LN('データ処理シート(補正値)'!L87)</f>
        <v>-0.3841929728326246</v>
      </c>
      <c r="M85" s="2">
        <f>LN('データ処理シート(補正値)'!M87)</f>
        <v>-0.623621117911335</v>
      </c>
      <c r="N85" s="2">
        <f>LN('データ処理シート(補正値)'!N87)</f>
        <v>-0.6812186096946715</v>
      </c>
      <c r="O85" s="2">
        <f>LN('データ処理シート(補正値)'!O87)</f>
        <v>-0.4049652330665133</v>
      </c>
      <c r="P85" s="2">
        <f>LN('データ処理シート(補正値)'!P87)</f>
        <v>-0.4677661343055436</v>
      </c>
      <c r="Q85" s="2">
        <f>LN('データ処理シート(補正値)'!Q87)</f>
        <v>-0.4275573545829803</v>
      </c>
      <c r="R85" s="2">
        <f>LN('データ処理シート(補正値)'!R87)</f>
        <v>-0.37804451253217214</v>
      </c>
      <c r="S85" s="2">
        <f>LN('データ処理シート(補正値)'!S87)</f>
        <v>-0.2957142441490452</v>
      </c>
    </row>
    <row r="86" spans="1:19" ht="15">
      <c r="A86" s="3">
        <v>39</v>
      </c>
      <c r="B86" s="2">
        <f>LN('データ処理シート(補正値)'!B88)</f>
        <v>-0.6871651088823978</v>
      </c>
      <c r="C86" s="2">
        <f>LN('データ処理シート(補正値)'!C88)</f>
        <v>-0.43232256227804705</v>
      </c>
      <c r="D86" s="2">
        <f>LN('データ処理シート(補正値)'!D88)</f>
        <v>-0.49069625247082477</v>
      </c>
      <c r="E86" s="2">
        <f>LN('データ処理シート(補正値)'!E88)</f>
        <v>-0.4334017268011871</v>
      </c>
      <c r="F86" s="2">
        <f>LN('データ処理シート(補正値)'!F88)</f>
        <v>-0.32905977690575916</v>
      </c>
      <c r="G86" s="2">
        <f>LN('データ処理シート(補正値)'!G88)</f>
        <v>-0.2497442331113889</v>
      </c>
      <c r="H86" s="2">
        <f>LN('データ処理シート(補正値)'!H88)</f>
        <v>-0.2783920255446884</v>
      </c>
      <c r="I86" s="2">
        <f>LN('データ処理シート(補正値)'!I88)</f>
        <v>-0.3248994602685972</v>
      </c>
      <c r="J86" s="2">
        <f>LN('データ処理シート(補正値)'!J88)</f>
        <v>-0.4015228888755405</v>
      </c>
      <c r="K86" s="2">
        <f>LN('データ処理シート(補正値)'!K88)</f>
        <v>-0.4459746514463744</v>
      </c>
      <c r="L86" s="2">
        <f>LN('データ処理シート(補正値)'!L88)</f>
        <v>-0.3871341514234409</v>
      </c>
      <c r="M86" s="2">
        <f>LN('データ処理シート(補正値)'!M88)</f>
        <v>-0.6311117896404926</v>
      </c>
      <c r="N86" s="2">
        <f>LN('データ処理シート(補正値)'!N88)</f>
        <v>-0.6871651088823978</v>
      </c>
      <c r="O86" s="2">
        <f>LN('データ処理シート(補正値)'!O88)</f>
        <v>-0.406465608441748</v>
      </c>
      <c r="P86" s="2">
        <f>LN('データ処理シート(補正値)'!P88)</f>
        <v>-0.47096409034085995</v>
      </c>
      <c r="Q86" s="2">
        <f>LN('データ処理シート(補正値)'!Q88)</f>
        <v>-0.43062908177171383</v>
      </c>
      <c r="R86" s="2">
        <f>LN('データ処理シート(補正値)'!R88)</f>
        <v>-0.3795050064386327</v>
      </c>
      <c r="S86" s="2">
        <f>LN('データ処理シート(補正値)'!S88)</f>
        <v>-0.2957142441490452</v>
      </c>
    </row>
    <row r="87" spans="1:19" ht="15">
      <c r="A87" s="3">
        <v>39.5</v>
      </c>
      <c r="B87" s="2">
        <f>LN('データ処理シート(補正値)'!B89)</f>
        <v>-0.6971552019574843</v>
      </c>
      <c r="C87" s="2">
        <f>LN('データ処理シート(補正値)'!C89)</f>
        <v>-0.4369557751995353</v>
      </c>
      <c r="D87" s="2">
        <f>LN('データ処理シート(補正値)'!D89)</f>
        <v>-0.49856772637048874</v>
      </c>
      <c r="E87" s="2">
        <f>LN('データ処理シート(補正値)'!E89)</f>
        <v>-0.43912530960079965</v>
      </c>
      <c r="F87" s="2">
        <f>LN('データ処理シート(補正値)'!F89)</f>
        <v>-0.3337958214178048</v>
      </c>
      <c r="G87" s="2">
        <f>LN('データ処理シート(補正値)'!G89)</f>
        <v>-0.25489224962879015</v>
      </c>
      <c r="H87" s="2">
        <f>LN('データ処理シート(補正値)'!H89)</f>
        <v>-0.28501895503229724</v>
      </c>
      <c r="I87" s="2">
        <f>LN('データ処理シート(補正値)'!I89)</f>
        <v>-0.3301721240727331</v>
      </c>
      <c r="J87" s="2">
        <f>LN('データ処理シート(補正値)'!J89)</f>
        <v>-0.4073669153977607</v>
      </c>
      <c r="K87" s="2">
        <f>LN('データ処理シート(補正値)'!K89)</f>
        <v>-0.45318584431957604</v>
      </c>
      <c r="L87" s="2">
        <f>LN('データ処理シート(補正値)'!L89)</f>
        <v>-0.3871341514234409</v>
      </c>
      <c r="M87" s="2">
        <f>LN('データ処理シート(補正値)'!M89)</f>
        <v>-0.6405547304407747</v>
      </c>
      <c r="N87" s="2">
        <f>LN('データ処理シート(補正値)'!N89)</f>
        <v>-0.6971552019574843</v>
      </c>
      <c r="O87" s="2">
        <f>LN('データ処理シート(補正値)'!O89)</f>
        <v>-0.4109802887962745</v>
      </c>
      <c r="P87" s="2">
        <f>LN('データ処理シート(補正値)'!P89)</f>
        <v>-0.4786811704394236</v>
      </c>
      <c r="Q87" s="2">
        <f>LN('データ処理シート(補正値)'!Q89)</f>
        <v>-0.4363367717752513</v>
      </c>
      <c r="R87" s="2">
        <f>LN('データ処理シート(補正値)'!R89)</f>
        <v>-0.38448670172297256</v>
      </c>
      <c r="S87" s="2">
        <f>LN('データ処理シート(補正値)'!S89)</f>
        <v>-0.2984060358147566</v>
      </c>
    </row>
    <row r="88" spans="1:19" ht="15">
      <c r="A88" s="3">
        <v>40</v>
      </c>
      <c r="B88" s="2">
        <f>LN('データ処理シート(補正値)'!B90)</f>
        <v>-0.7011793522572097</v>
      </c>
      <c r="C88" s="2">
        <f>LN('データ処理シート(補正値)'!C90)</f>
        <v>-0.43850496218636453</v>
      </c>
      <c r="D88" s="2">
        <f>LN('データ処理シート(補正値)'!D90)</f>
        <v>-0.500215444653975</v>
      </c>
      <c r="E88" s="2">
        <f>LN('データ処理シート(補正値)'!E90)</f>
        <v>-0.43912530960079965</v>
      </c>
      <c r="F88" s="2">
        <f>LN('データ処理シート(補正値)'!F90)</f>
        <v>-0.3337958214178048</v>
      </c>
      <c r="G88" s="2">
        <f>LN('データ処理シート(補正値)'!G90)</f>
        <v>-0.25360275879891825</v>
      </c>
      <c r="H88" s="2">
        <f>LN('データ処理シート(補正値)'!H90)</f>
        <v>-0.28103752973311247</v>
      </c>
      <c r="I88" s="2">
        <f>LN('データ処理シート(補正値)'!I90)</f>
        <v>-0.329059776905759</v>
      </c>
      <c r="J88" s="2">
        <f>LN('データ処理シート(補正値)'!J90)</f>
        <v>-0.4075172122342952</v>
      </c>
      <c r="K88" s="2">
        <f>LN('データ処理シート(補正値)'!K90)</f>
        <v>-0.4538153690492111</v>
      </c>
      <c r="L88" s="2">
        <f>LN('データ処理シート(補正値)'!L90)</f>
        <v>-0.3930425881096072</v>
      </c>
      <c r="M88" s="2">
        <f>LN('データ処理シート(補正値)'!M90)</f>
        <v>-0.6443570163905132</v>
      </c>
      <c r="N88" s="2">
        <f>LN('データ処理シート(補正値)'!N90)</f>
        <v>-0.7031975164134469</v>
      </c>
      <c r="O88" s="2">
        <f>LN('データ処理シート(補正値)'!O90)</f>
        <v>-0.41400143913045073</v>
      </c>
      <c r="P88" s="2">
        <f>LN('データ処理シート(補正値)'!P90)</f>
        <v>-0.4822381669140782</v>
      </c>
      <c r="Q88" s="2">
        <f>LN('データ処理シート(補正値)'!Q90)</f>
        <v>-0.4383499354439411</v>
      </c>
      <c r="R88" s="2">
        <f>LN('データ処理シート(補正値)'!R90)</f>
        <v>-0.3868396439849994</v>
      </c>
      <c r="S88" s="2">
        <f>LN('データ処理シート(補正値)'!S90)</f>
        <v>-0.3011050927839216</v>
      </c>
    </row>
    <row r="89" spans="1:19" ht="15">
      <c r="A89" s="3">
        <v>40.5</v>
      </c>
      <c r="B89" s="2">
        <f>LN('データ処理シート(補正値)'!B91)</f>
        <v>-0.7113111511876166</v>
      </c>
      <c r="C89" s="2">
        <f>LN('データ処理シート(補正値)'!C91)</f>
        <v>-0.44161055474451766</v>
      </c>
      <c r="D89" s="2">
        <f>LN('データ処理シート(補正値)'!D91)</f>
        <v>-0.5048435520884432</v>
      </c>
      <c r="E89" s="2">
        <f>LN('データ処理シート(補正値)'!E91)</f>
        <v>-0.441766087834496</v>
      </c>
      <c r="F89" s="2">
        <f>LN('データ処理シート(補正値)'!F91)</f>
        <v>-0.3343544806502116</v>
      </c>
      <c r="G89" s="2">
        <f>LN('データ処理シート(補正値)'!G91)</f>
        <v>-0.25231492861448945</v>
      </c>
      <c r="H89" s="2">
        <f>LN('データ処理シート(補正値)'!H91)</f>
        <v>-0.2836900511822436</v>
      </c>
      <c r="I89" s="2">
        <f>LN('データ処理シート(補正値)'!I91)</f>
        <v>-0.33240053725115914</v>
      </c>
      <c r="J89" s="2">
        <f>LN('データ処理シート(補正値)'!J91)</f>
        <v>-0.41158378911634164</v>
      </c>
      <c r="K89" s="2">
        <f>LN('データ処理シート(補正値)'!K91)</f>
        <v>-0.45981570285824586</v>
      </c>
      <c r="L89" s="2">
        <f>LN('データ処理シート(補正値)'!L91)</f>
        <v>-0.3974969384589876</v>
      </c>
      <c r="M89" s="2">
        <f>LN('データ処理シート(補正値)'!M91)</f>
        <v>-0.6539264674066639</v>
      </c>
      <c r="N89" s="2">
        <f>LN('データ処理シート(補正値)'!N91)</f>
        <v>-0.7133498878774649</v>
      </c>
      <c r="O89" s="2">
        <f>LN('データ処理シート(補正値)'!O91)</f>
        <v>-0.41551544396166595</v>
      </c>
      <c r="P89" s="2">
        <f>LN('データ処理シート(補正値)'!P91)</f>
        <v>-0.48515787701741303</v>
      </c>
      <c r="Q89" s="2">
        <f>LN('データ処理シート(補正値)'!Q91)</f>
        <v>-0.4409886641772111</v>
      </c>
      <c r="R89" s="2">
        <f>LN('データ処理シート(補正値)'!R91)</f>
        <v>-0.3903794706901234</v>
      </c>
      <c r="S89" s="2">
        <f>LN('データ処理シート(補正値)'!S91)</f>
        <v>-0.30381145438166457</v>
      </c>
    </row>
    <row r="90" spans="1:19" ht="15">
      <c r="A90" s="3">
        <v>41</v>
      </c>
      <c r="B90" s="2">
        <f>LN('データ処理シート(補正値)'!B92)</f>
        <v>-0.71743987312899</v>
      </c>
      <c r="C90" s="2">
        <f>LN('データ処理シート(補正値)'!C92)</f>
        <v>-0.44628710262841964</v>
      </c>
      <c r="D90" s="2">
        <f>LN('データ処理シート(補正値)'!D92)</f>
        <v>-0.51015917922283</v>
      </c>
      <c r="E90" s="2">
        <f>LN('データ処理シート(補正値)'!E92)</f>
        <v>-0.44691229802233795</v>
      </c>
      <c r="F90" s="2">
        <f>LN('データ処理シート(補正値)'!F92)</f>
        <v>-0.3393965081384598</v>
      </c>
      <c r="G90" s="2">
        <f>LN('データ処理シート(補正値)'!G92)</f>
        <v>-0.2561834053924099</v>
      </c>
      <c r="H90" s="2">
        <f>LN('データ処理シート(補正値)'!H92)</f>
        <v>-0.29437106060257756</v>
      </c>
      <c r="I90" s="2">
        <f>LN('データ処理シート(補正値)'!I92)</f>
        <v>-0.33911572756663055</v>
      </c>
      <c r="J90" s="2">
        <f>LN('データ処理シート(補正値)'!J92)</f>
        <v>-0.4167283003868751</v>
      </c>
      <c r="K90" s="2">
        <f>LN('データ処理シート(補正値)'!K92)</f>
        <v>-0.4623529703152127</v>
      </c>
      <c r="L90" s="2">
        <f>LN('データ処理シート(補正値)'!L92)</f>
        <v>-0.3989861420104552</v>
      </c>
      <c r="M90" s="2">
        <f>LN('データ処理シート(補正値)'!M92)</f>
        <v>-0.6597124044737079</v>
      </c>
      <c r="N90" s="2">
        <f>LN('データ処理シート(補正値)'!N92)</f>
        <v>-0.7194911558995474</v>
      </c>
      <c r="O90" s="2">
        <f>LN('データ処理シート(補正値)'!O92)</f>
        <v>-0.4200712604975265</v>
      </c>
      <c r="P90" s="2">
        <f>LN('データ処理シート(補正値)'!P92)</f>
        <v>-0.4903696151986083</v>
      </c>
      <c r="Q90" s="2">
        <f>LN('データ処理シート(補正値)'!Q92)</f>
        <v>-0.4461308648341792</v>
      </c>
      <c r="R90" s="2">
        <f>LN('データ処理シート(補正値)'!R92)</f>
        <v>-0.39274633570038964</v>
      </c>
      <c r="S90" s="2">
        <f>LN('データ処理シート(補正値)'!S92)</f>
        <v>-0.3051673867928003</v>
      </c>
    </row>
    <row r="91" spans="1:19" ht="15">
      <c r="A91" s="3">
        <v>41.5</v>
      </c>
      <c r="B91" s="2">
        <f>LN('データ処理シート(補正値)'!B93)</f>
        <v>-0.7236063880446537</v>
      </c>
      <c r="C91" s="2">
        <f>LN('データ処理シート(補正値)'!C93)</f>
        <v>-0.44785082460460224</v>
      </c>
      <c r="D91" s="2">
        <f>LN('データ処理シート(補正値)'!D93)</f>
        <v>-0.5134958523218695</v>
      </c>
      <c r="E91" s="2">
        <f>LN('データ処理シート(補正値)'!E93)</f>
        <v>-0.4484769987014555</v>
      </c>
      <c r="F91" s="2">
        <f>LN('データ処理シート(補正値)'!F93)</f>
        <v>-0.3379933929931516</v>
      </c>
      <c r="G91" s="2">
        <f>LN('データ処理シート(補正値)'!G93)</f>
        <v>-0.2561834053924099</v>
      </c>
      <c r="H91" s="2">
        <f>LN('データ処理シート(補正値)'!H93)</f>
        <v>-0.28634962721800244</v>
      </c>
      <c r="I91" s="2">
        <f>LN('データ処理シート(補正値)'!I93)</f>
        <v>-0.3346339273475729</v>
      </c>
      <c r="J91" s="2">
        <f>LN('データ処理シート(補正値)'!J93)</f>
        <v>-0.4165766128628831</v>
      </c>
      <c r="K91" s="2">
        <f>LN('データ処理シート(補正値)'!K93)</f>
        <v>-0.4648966918775909</v>
      </c>
      <c r="L91" s="2">
        <f>LN('データ処理シート(補正値)'!L93)</f>
        <v>-0.4019712188539085</v>
      </c>
      <c r="M91" s="2">
        <f>LN('データ処理シート(補正値)'!M93)</f>
        <v>-0.6655320135269719</v>
      </c>
      <c r="N91" s="2">
        <f>LN('データ処理シート(補正値)'!N93)</f>
        <v>-0.7277386253295642</v>
      </c>
      <c r="O91" s="2">
        <f>LN('データ処理シート(補正値)'!O93)</f>
        <v>-0.4231200433468851</v>
      </c>
      <c r="P91" s="2">
        <f>LN('データ処理シート(補正値)'!P93)</f>
        <v>-0.49364079901188973</v>
      </c>
      <c r="Q91" s="2">
        <f>LN('データ処理シート(補正値)'!Q93)</f>
        <v>-0.4492602681078357</v>
      </c>
      <c r="R91" s="2">
        <f>LN('データ処理シート(補正値)'!R93)</f>
        <v>-0.3957128166654861</v>
      </c>
      <c r="S91" s="2">
        <f>LN('データ処理シート(補正値)'!S93)</f>
        <v>-0.3065251602532608</v>
      </c>
    </row>
    <row r="92" spans="1:19" ht="15">
      <c r="A92" s="3">
        <v>42</v>
      </c>
      <c r="B92" s="2">
        <f>LN('データ処理シート(補正値)'!B94)</f>
        <v>-0.7339691750802003</v>
      </c>
      <c r="C92" s="2">
        <f>LN('データ処理シート(補正値)'!C94)</f>
        <v>-0.45098562340997367</v>
      </c>
      <c r="D92" s="2">
        <f>LN('データ処理シート(補正値)'!D94)</f>
        <v>-0.5151683732001278</v>
      </c>
      <c r="E92" s="2">
        <f>LN('データ処理シート(補正値)'!E94)</f>
        <v>-0.45004415150613186</v>
      </c>
      <c r="F92" s="2">
        <f>LN('データ処理シート(補正値)'!F94)</f>
        <v>-0.3393965081384598</v>
      </c>
      <c r="G92" s="2">
        <f>LN('データ処理シート(補正値)'!G94)</f>
        <v>-0.25489224962878987</v>
      </c>
      <c r="H92" s="2">
        <f>LN('データ処理シート(補正値)'!H94)</f>
        <v>-0.28901629546491775</v>
      </c>
      <c r="I92" s="2">
        <f>LN('データ処理シート(補正値)'!I94)</f>
        <v>-0.33883502581040137</v>
      </c>
      <c r="J92" s="2">
        <f>LN('データ処理シート(補正値)'!J94)</f>
        <v>-0.42113727750246</v>
      </c>
      <c r="K92" s="2">
        <f>LN('データ処理シート(補正値)'!K94)</f>
        <v>-0.46968368043481556</v>
      </c>
      <c r="L92" s="2">
        <f>LN('データ処理シート(補正値)'!L94)</f>
        <v>-0.406465608441748</v>
      </c>
      <c r="M92" s="2">
        <f>LN('データ処理シート(補正値)'!M94)</f>
        <v>-0.6733445532637656</v>
      </c>
      <c r="N92" s="2">
        <f>LN('データ処理シート(補正値)'!N94)</f>
        <v>-0.7339691750802003</v>
      </c>
      <c r="O92" s="2">
        <f>LN('データ処理シート(補正値)'!O94)</f>
        <v>-0.42617814970570594</v>
      </c>
      <c r="P92" s="2">
        <f>LN('データ処理シート(補正値)'!P94)</f>
        <v>-0.49856772637048874</v>
      </c>
      <c r="Q92" s="2">
        <f>LN('データ処理シート(補正値)'!Q94)</f>
        <v>-0.45239949529737833</v>
      </c>
      <c r="R92" s="2">
        <f>LN('データ処理シート(補正値)'!R94)</f>
        <v>-0.3957128166654861</v>
      </c>
      <c r="S92" s="2">
        <f>LN('データ処理シート(補正値)'!S94)</f>
        <v>-0.3092462503676215</v>
      </c>
    </row>
    <row r="93" spans="1:19" ht="15">
      <c r="A93" s="3">
        <v>42.5</v>
      </c>
      <c r="B93" s="2">
        <f>LN('データ処理シート(補正値)'!B95)</f>
        <v>-0.7402387880937957</v>
      </c>
      <c r="C93" s="2">
        <f>LN('データ処理シート(補正値)'!C95)</f>
        <v>-0.4557063245449113</v>
      </c>
      <c r="D93" s="2">
        <f>LN('データ処理シート(補正値)'!D95)</f>
        <v>-0.5218865711254157</v>
      </c>
      <c r="E93" s="2">
        <f>LN('データ処理シート(補正値)'!E95)</f>
        <v>-0.4579169681105887</v>
      </c>
      <c r="F93" s="2">
        <f>LN('データ処理シート(補正値)'!F95)</f>
        <v>-0.34502873930433375</v>
      </c>
      <c r="G93" s="2">
        <f>LN('データ処理シート(補正値)'!G95)</f>
        <v>-0.2600669054188074</v>
      </c>
      <c r="H93" s="2">
        <f>LN('データ処理シート(補正値)'!H95)</f>
        <v>-0.28901629546491775</v>
      </c>
      <c r="I93" s="2">
        <f>LN('データ処理シート(補正値)'!I95)</f>
        <v>-0.34023932319045697</v>
      </c>
      <c r="J93" s="2">
        <f>LN('データ処理シート(補正値)'!J95)</f>
        <v>-0.424189317106444</v>
      </c>
      <c r="K93" s="2">
        <f>LN('データ処理シート(補正値)'!K95)</f>
        <v>-0.47449369451860046</v>
      </c>
      <c r="L93" s="2">
        <f>LN('データ処理シート(補正値)'!L95)</f>
        <v>-0.4109802887962745</v>
      </c>
      <c r="M93" s="2">
        <f>LN('データ処理シート(補正値)'!M95)</f>
        <v>-0.6812186096946715</v>
      </c>
      <c r="N93" s="2">
        <f>LN('データ処理シート(補正値)'!N95)</f>
        <v>-0.7402387880937957</v>
      </c>
      <c r="O93" s="2">
        <f>LN('データ処理シート(補正値)'!O95)</f>
        <v>-0.4307829160924544</v>
      </c>
      <c r="P93" s="2">
        <f>LN('データ処理シート(補正値)'!P95)</f>
        <v>-0.5051749522571765</v>
      </c>
      <c r="Q93" s="2">
        <f>LN('データ処理シート(補正値)'!Q95)</f>
        <v>-0.4571268914320562</v>
      </c>
      <c r="R93" s="2">
        <f>LN('データ処理シート(補正値)'!R95)</f>
        <v>-0.400179103678927</v>
      </c>
      <c r="S93" s="2">
        <f>LN('データ処理シート(補正値)'!S95)</f>
        <v>-0.3119747650208255</v>
      </c>
    </row>
    <row r="94" spans="1:19" ht="15">
      <c r="A94" s="3">
        <v>43</v>
      </c>
      <c r="B94" s="2">
        <f>LN('データ処理シート(補正値)'!B96)</f>
        <v>-0.748659890490204</v>
      </c>
      <c r="C94" s="2">
        <f>LN('データ処理シート(補正値)'!C96)</f>
        <v>-0.4588658848352798</v>
      </c>
      <c r="D94" s="2">
        <f>LN('データ処理シート(補正値)'!D96)</f>
        <v>-0.5252626715637604</v>
      </c>
      <c r="E94" s="2">
        <f>LN('データ処理シート(補正値)'!E96)</f>
        <v>-0.4579169681105887</v>
      </c>
      <c r="F94" s="2">
        <f>LN('データ処理シート(補正値)'!F96)</f>
        <v>-0.3464417676587033</v>
      </c>
      <c r="G94" s="2">
        <f>LN('データ処理シート(補正値)'!G96)</f>
        <v>-0.2600669054188074</v>
      </c>
      <c r="H94" s="2">
        <f>LN('データ処理シート(補正値)'!H96)</f>
        <v>-0.29035230100765996</v>
      </c>
      <c r="I94" s="2">
        <f>LN('データ処理シート(補正値)'!I96)</f>
        <v>-0.34220865847314963</v>
      </c>
      <c r="J94" s="2">
        <f>LN('データ処理シート(補正値)'!J96)</f>
        <v>-0.4267908948229169</v>
      </c>
      <c r="K94" s="2">
        <f>LN('データ処理シート(補正値)'!K96)</f>
        <v>-0.4790040114430347</v>
      </c>
      <c r="L94" s="2">
        <f>LN('データ処理シート(補正値)'!L96)</f>
        <v>-0.4109802887962745</v>
      </c>
      <c r="M94" s="2">
        <f>LN('データ処理シート(補正値)'!M96)</f>
        <v>-0.6871651088823978</v>
      </c>
      <c r="N94" s="2">
        <f>LN('データ処理シート(補正値)'!N96)</f>
        <v>-0.748659890490204</v>
      </c>
      <c r="O94" s="2">
        <f>LN('データ処理シート(補正値)'!O96)</f>
        <v>-0.43232256227804705</v>
      </c>
      <c r="P94" s="2">
        <f>LN('データ処理シート(補正値)'!P96)</f>
        <v>-0.5084950084277085</v>
      </c>
      <c r="Q94" s="2">
        <f>LN('データ処理シート(補正値)'!Q96)</f>
        <v>-0.4618767420341271</v>
      </c>
      <c r="R94" s="2">
        <f>LN('データ処理シート(補正値)'!R96)</f>
        <v>-0.4031677490594809</v>
      </c>
      <c r="S94" s="2">
        <f>LN('データ処理シート(補正値)'!S96)</f>
        <v>-0.31334181923235843</v>
      </c>
    </row>
    <row r="95" spans="1:19" ht="15">
      <c r="A95" s="3">
        <v>43.5</v>
      </c>
      <c r="B95" s="2">
        <f>LN('データ処理シート(補正値)'!B97)</f>
        <v>-0.7571525105358576</v>
      </c>
      <c r="C95" s="2">
        <f>LN('データ処理シート(補正値)'!C97)</f>
        <v>-0.4604494164409239</v>
      </c>
      <c r="D95" s="2">
        <f>LN('データ処理シート(補正値)'!D97)</f>
        <v>-0.5283109381070101</v>
      </c>
      <c r="E95" s="2">
        <f>LN('データ処理シート(補正値)'!E97)</f>
        <v>-0.46060790760537323</v>
      </c>
      <c r="F95" s="2">
        <f>LN('データ処理シート(補正値)'!F97)</f>
        <v>-0.3455937110707741</v>
      </c>
      <c r="G95" s="2">
        <f>LN('データ処理シート(補正値)'!G97)</f>
        <v>-0.25877072895736086</v>
      </c>
      <c r="H95" s="2">
        <f>LN('データ処理シート(補正値)'!H97)</f>
        <v>-0.29035230100765996</v>
      </c>
      <c r="I95" s="2">
        <f>LN('データ処理シート(補正値)'!I97)</f>
        <v>-0.34361770478208414</v>
      </c>
      <c r="J95" s="2">
        <f>LN('データ処理シート(補正値)'!J97)</f>
        <v>-0.4313984901346689</v>
      </c>
      <c r="K95" s="2">
        <f>LN('データ処理シート(補正値)'!K97)</f>
        <v>-0.48385917553617624</v>
      </c>
      <c r="L95" s="2">
        <f>LN('データ処理シート(補正値)'!L97)</f>
        <v>-0.41400143913045073</v>
      </c>
      <c r="M95" s="2">
        <f>LN('データ処理シート(補正値)'!M97)</f>
        <v>-0.6951491832306185</v>
      </c>
      <c r="N95" s="2">
        <f>LN('データ処理シート(補正値)'!N97)</f>
        <v>-0.7571525105358576</v>
      </c>
      <c r="O95" s="2">
        <f>LN('データ処理シート(補正値)'!O97)</f>
        <v>-0.4369557751995353</v>
      </c>
      <c r="P95" s="2">
        <f>LN('データ処理シート(補正値)'!P97)</f>
        <v>-0.5134958523218695</v>
      </c>
      <c r="Q95" s="2">
        <f>LN('データ処理シート(補正値)'!Q97)</f>
        <v>-0.46664926143316193</v>
      </c>
      <c r="R95" s="2">
        <f>LN('データ処理シート(補正値)'!R97)</f>
        <v>-0.40766753166336445</v>
      </c>
      <c r="S95" s="2">
        <f>LN('データ処理シート(補正値)'!S97)</f>
        <v>-0.3174542307854511</v>
      </c>
    </row>
    <row r="96" spans="1:19" ht="15">
      <c r="A96" s="3">
        <v>44</v>
      </c>
      <c r="B96" s="2">
        <f>LN('データ処理シート(補正値)'!B98)</f>
        <v>-0.7635696448564911</v>
      </c>
      <c r="C96" s="2">
        <f>LN('データ処理シート(補正値)'!C98)</f>
        <v>-0.46521511251393854</v>
      </c>
      <c r="D96" s="2">
        <f>LN('データ処理シート(補正値)'!D98)</f>
        <v>-0.5351183163350353</v>
      </c>
      <c r="E96" s="2">
        <f>LN('データ処理シート(補正値)'!E98)</f>
        <v>-0.4653743608620731</v>
      </c>
      <c r="F96" s="2">
        <f>LN('データ処理シート(補正値)'!F98)</f>
        <v>-0.3498412043601672</v>
      </c>
      <c r="G96" s="2">
        <f>LN('データ処理シート(補正値)'!G98)</f>
        <v>-0.2626643094764932</v>
      </c>
      <c r="H96" s="2">
        <f>LN('データ処理シート(補正値)'!H98)</f>
        <v>-0.2930296787783764</v>
      </c>
      <c r="I96" s="2">
        <f>LN('データ処理シート(補正値)'!I98)</f>
        <v>-0.3464417676587033</v>
      </c>
      <c r="J96" s="2">
        <f>LN('データ処理シート(補正値)'!J98)</f>
        <v>-0.43293908510891954</v>
      </c>
      <c r="K96" s="2">
        <f>LN('データ処理シート(補正値)'!K98)</f>
        <v>-0.48710909714867456</v>
      </c>
      <c r="L96" s="2">
        <f>LN('データ処理シート(補正値)'!L98)</f>
        <v>-0.41703174447962976</v>
      </c>
      <c r="M96" s="2">
        <f>LN('データ処理シート(補正値)'!M98)</f>
        <v>-0.7052197617942146</v>
      </c>
      <c r="N96" s="2">
        <f>LN('データ処理シート(補正値)'!N98)</f>
        <v>-0.7635696448564911</v>
      </c>
      <c r="O96" s="2">
        <f>LN('データ処理シート(補正値)'!O98)</f>
        <v>-0.44005655287778356</v>
      </c>
      <c r="P96" s="2">
        <f>LN('データ処理シート(補正値)'!P98)</f>
        <v>-0.5185218304004612</v>
      </c>
      <c r="Q96" s="2">
        <f>LN('データ処理シート(補正値)'!Q98)</f>
        <v>-0.4698436420443704</v>
      </c>
      <c r="R96" s="2">
        <f>LN('データ処理シート(補正値)'!R98)</f>
        <v>-0.40917197003949085</v>
      </c>
      <c r="S96" s="2">
        <f>LN('データ処理シート(補正値)'!S98)</f>
        <v>-0.3188288014486176</v>
      </c>
    </row>
    <row r="97" spans="1:19" ht="15">
      <c r="A97" s="3">
        <v>44.5</v>
      </c>
      <c r="B97" s="2">
        <f>LN('データ処理シート(補正値)'!B99)</f>
        <v>-0.7721903879003982</v>
      </c>
      <c r="C97" s="2">
        <f>LN('データ処理シート(補正値)'!C99)</f>
        <v>-0.4668087383492164</v>
      </c>
      <c r="D97" s="2">
        <f>LN('データ処理シート(補正値)'!D99)</f>
        <v>-0.5385394623335065</v>
      </c>
      <c r="E97" s="2">
        <f>LN('データ処理シート(補正値)'!E99)</f>
        <v>-0.4669682407022142</v>
      </c>
      <c r="F97" s="2">
        <f>LN('データ処理シート(補正値)'!F99)</f>
        <v>-0.3498412043601672</v>
      </c>
      <c r="G97" s="2">
        <f>LN('データ処理シート(補正値)'!G99)</f>
        <v>-0.2613647641344075</v>
      </c>
      <c r="H97" s="2">
        <f>LN('データ処理シート(補正値)'!H99)</f>
        <v>-0.29571424414904535</v>
      </c>
      <c r="I97" s="2">
        <f>LN('データ処理シート(補正値)'!I99)</f>
        <v>-0.3492738284584218</v>
      </c>
      <c r="J97" s="2">
        <f>LN('データ処理シート(補正値)'!J99)</f>
        <v>-0.43757516202639807</v>
      </c>
      <c r="K97" s="2">
        <f>LN('データ処理シート(補正値)'!K99)</f>
        <v>-0.4903696151986083</v>
      </c>
      <c r="L97" s="2">
        <f>LN('データ処理シート(補正値)'!L99)</f>
        <v>-0.42159449003804816</v>
      </c>
      <c r="M97" s="2">
        <f>LN('データ処理シート(補正値)'!M99)</f>
        <v>-0.7133498878774649</v>
      </c>
      <c r="N97" s="2">
        <f>LN('データ処理シート(補正値)'!N99)</f>
        <v>-0.7721903879003982</v>
      </c>
      <c r="O97" s="2">
        <f>LN('データ処理シート(補正値)'!O99)</f>
        <v>-0.44161055474451766</v>
      </c>
      <c r="P97" s="2">
        <f>LN('データ処理シート(補正値)'!P99)</f>
        <v>-0.5218865711254157</v>
      </c>
      <c r="Q97" s="2">
        <f>LN('データ処理シート(補正値)'!Q99)</f>
        <v>-0.47304825943196077</v>
      </c>
      <c r="R97" s="2">
        <f>LN('データ処理シート(補正値)'!R99)</f>
        <v>-0.41067867516105183</v>
      </c>
      <c r="S97" s="2">
        <f>LN('データ処理シート(補正値)'!S99)</f>
        <v>-0.3174542307854511</v>
      </c>
    </row>
    <row r="98" spans="1:19" ht="15">
      <c r="A98" s="3">
        <v>45</v>
      </c>
      <c r="B98" s="2">
        <f>LN('データ処理シート(補正値)'!B100)</f>
        <v>-0.780886094867952</v>
      </c>
      <c r="C98" s="2">
        <f>LN('データ処理シート(補正値)'!C100)</f>
        <v>-0.4716049106127096</v>
      </c>
      <c r="D98" s="2">
        <f>LN('データ処理シート(補正値)'!D100)</f>
        <v>-0.5457621936468872</v>
      </c>
      <c r="E98" s="2">
        <f>LN('データ処理シート(補正値)'!E100)</f>
        <v>-0.4754584799286993</v>
      </c>
      <c r="F98" s="2">
        <f>LN('データ処理シート(補正値)'!F100)</f>
        <v>-0.35638927046157187</v>
      </c>
      <c r="G98" s="2">
        <f>LN('データ処理シート(補正値)'!G100)</f>
        <v>-0.2691874898156165</v>
      </c>
      <c r="H98" s="2">
        <f>LN('データ処理シート(補正値)'!H100)</f>
        <v>-0.29571424414904535</v>
      </c>
      <c r="I98" s="2">
        <f>LN('データ処理シート(補正値)'!I100)</f>
        <v>-0.35211393261116974</v>
      </c>
      <c r="J98" s="2">
        <f>LN('データ処理シート(補正値)'!J100)</f>
        <v>-0.44067786386390884</v>
      </c>
      <c r="K98" s="2">
        <f>LN('データ処理シート(補正値)'!K100)</f>
        <v>-0.49364079901188973</v>
      </c>
      <c r="L98" s="2">
        <f>LN('データ処理シート(補正値)'!L100)</f>
        <v>-0.42464792752493846</v>
      </c>
      <c r="M98" s="2">
        <f>LN('データ処理シート(補正値)'!M100)</f>
        <v>-0.7194911558995474</v>
      </c>
      <c r="N98" s="2">
        <f>LN('データ処理シート(補正値)'!N100)</f>
        <v>-0.780886094867952</v>
      </c>
      <c r="O98" s="2">
        <f>LN('データ処理シート(補正値)'!O100)</f>
        <v>-0.44628710262841964</v>
      </c>
      <c r="P98" s="2">
        <f>LN('データ処理シート(補正値)'!P100)</f>
        <v>-0.5286502086785428</v>
      </c>
      <c r="Q98" s="2">
        <f>LN('データ処理シート(補正値)'!Q100)</f>
        <v>-0.4762631794168798</v>
      </c>
      <c r="R98" s="2">
        <f>LN('データ処理シート(補正値)'!R100)</f>
        <v>-0.4152124595630444</v>
      </c>
      <c r="S98" s="2">
        <f>LN('データ処理シート(補正値)'!S100)</f>
        <v>-0.32158362412746216</v>
      </c>
    </row>
    <row r="99" spans="1:19" ht="15">
      <c r="A99" s="3">
        <v>45.5</v>
      </c>
      <c r="B99" s="2">
        <f>LN('データ処理シート(補正値)'!B101)</f>
        <v>-0.7874578600311866</v>
      </c>
      <c r="C99" s="2">
        <f>LN('データ処理シート(補正値)'!C101)</f>
        <v>-0.4732087601946839</v>
      </c>
      <c r="D99" s="2">
        <f>LN('データ処理シート(補正値)'!D101)</f>
        <v>-0.5471438864401024</v>
      </c>
      <c r="E99" s="2">
        <f>LN('データ処理シート(補正値)'!E101)</f>
        <v>-0.47658524061128993</v>
      </c>
      <c r="F99" s="2">
        <f>LN('データ処理シート(補正値)'!F101)</f>
        <v>-0.3555327393599552</v>
      </c>
      <c r="G99" s="2">
        <f>LN('データ処理シート(補正値)'!G101)</f>
        <v>-0.26657310924154576</v>
      </c>
      <c r="H99" s="2">
        <f>LN('データ処理シート(補正値)'!H101)</f>
        <v>-0.2984060358147568</v>
      </c>
      <c r="I99" s="2">
        <f>LN('データ処理シート(補正値)'!I101)</f>
        <v>-0.3535370152478053</v>
      </c>
      <c r="J99" s="2">
        <f>LN('データ処理シート(補正値)'!J101)</f>
        <v>-0.4453500418070792</v>
      </c>
      <c r="K99" s="2">
        <f>LN('データ処理シート(補正値)'!K101)</f>
        <v>-0.49856772637048874</v>
      </c>
      <c r="L99" s="2">
        <f>LN('データ処理シート(補正値)'!L101)</f>
        <v>-0.42924563677356775</v>
      </c>
      <c r="M99" s="2">
        <f>LN('データ処理シート(補正値)'!M101)</f>
        <v>-0.7256703722655052</v>
      </c>
      <c r="N99" s="2">
        <f>LN('データ処理シート(補正値)'!N101)</f>
        <v>-0.789658080940789</v>
      </c>
      <c r="O99" s="2">
        <f>LN('データ処理シート(補正値)'!O101)</f>
        <v>-0.44785082460460224</v>
      </c>
      <c r="P99" s="2">
        <f>LN('データ処理シート(補正値)'!P101)</f>
        <v>-0.5337531284096952</v>
      </c>
      <c r="Q99" s="2">
        <f>LN('データ処理シート(補正値)'!Q101)</f>
        <v>-0.48272419365511593</v>
      </c>
      <c r="R99" s="2">
        <f>LN('データ処理シート(補正値)'!R101)</f>
        <v>-0.4167283003868751</v>
      </c>
      <c r="S99" s="2">
        <f>LN('データ処理シート(補正値)'!S101)</f>
        <v>-0.3229638865964207</v>
      </c>
    </row>
    <row r="100" spans="1:19" ht="15">
      <c r="A100" s="3">
        <v>46</v>
      </c>
      <c r="B100" s="2">
        <f>LN('データ処理シート(補正値)'!B102)</f>
        <v>-0.7985076962177716</v>
      </c>
      <c r="C100" s="2">
        <f>LN('データ処理シート(補正値)'!C102)</f>
        <v>-0.4764241970486583</v>
      </c>
      <c r="D100" s="2">
        <f>LN('データ処理シート(補正値)'!D102)</f>
        <v>-0.5506064937778352</v>
      </c>
      <c r="E100" s="2">
        <f>LN('データ処理シート(補正値)'!E102)</f>
        <v>-0.47497597087229326</v>
      </c>
      <c r="F100" s="2">
        <f>LN('データ処理シート(補正値)'!F102)</f>
        <v>-0.3555327393599552</v>
      </c>
      <c r="G100" s="2">
        <f>LN('データ処理シート(補正値)'!G102)</f>
        <v>-0.26787944515560136</v>
      </c>
      <c r="H100" s="2">
        <f>LN('データ処理シート(補正値)'!H102)</f>
        <v>-0.3011050927839215</v>
      </c>
      <c r="I100" s="2">
        <f>LN('データ処理シート(補正値)'!I102)</f>
        <v>-0.35638927046157187</v>
      </c>
      <c r="J100" s="2">
        <f>LN('データ処理シート(補正値)'!J102)</f>
        <v>-0.4484769987014553</v>
      </c>
      <c r="K100" s="2">
        <f>LN('データ処理シート(補正値)'!K102)</f>
        <v>-0.5035190485835525</v>
      </c>
      <c r="L100" s="2">
        <f>LN('データ処理シート(補正値)'!L102)</f>
        <v>-0.4307829160924544</v>
      </c>
      <c r="M100" s="2">
        <f>LN('データ処理シート(補正値)'!M102)</f>
        <v>-0.7360546815712218</v>
      </c>
      <c r="N100" s="2">
        <f>LN('データ処理シート(補正値)'!N102)</f>
        <v>-0.7985076962177716</v>
      </c>
      <c r="O100" s="2">
        <f>LN('データ処理シート(補正値)'!O102)</f>
        <v>-0.45098562340997367</v>
      </c>
      <c r="P100" s="2">
        <f>LN('データ処理シート(補正値)'!P102)</f>
        <v>-0.5371695991055926</v>
      </c>
      <c r="Q100" s="2">
        <f>LN('データ処理シート(補正値)'!Q102)</f>
        <v>-0.4859704227678145</v>
      </c>
      <c r="R100" s="2">
        <f>LN('データ処理シート(補正値)'!R102)</f>
        <v>-0.4182464424728975</v>
      </c>
      <c r="S100" s="2">
        <f>LN('データ処理シート(補正値)'!S102)</f>
        <v>-0.32434605682337225</v>
      </c>
    </row>
    <row r="101" spans="1:19" ht="15">
      <c r="A101" s="3">
        <v>46.5</v>
      </c>
      <c r="B101" s="2">
        <f>LN('データ処理シート(補正値)'!B103)</f>
        <v>-0.8051966843685682</v>
      </c>
      <c r="C101" s="2">
        <f>LN('データ処理シート(補正値)'!C103)</f>
        <v>-0.48288625507674926</v>
      </c>
      <c r="D101" s="2">
        <f>LN('データ処理シート(補正値)'!D103)</f>
        <v>-0.5579172312998412</v>
      </c>
      <c r="E101" s="2">
        <f>LN('データ処理シート(補正値)'!E103)</f>
        <v>-0.4851578770174128</v>
      </c>
      <c r="F101" s="2">
        <f>LN('データ処理シート(補正値)'!F103)</f>
        <v>-0.36211830360479863</v>
      </c>
      <c r="G101" s="2">
        <f>LN('データ処理シート(補正値)'!G103)</f>
        <v>-0.2731219211204511</v>
      </c>
      <c r="H101" s="2">
        <f>LN('データ処理シート(補正値)'!H103)</f>
        <v>-0.3011050927839215</v>
      </c>
      <c r="I101" s="2">
        <f>LN('データ処理シート(補正値)'!I103)</f>
        <v>-0.35924968431120147</v>
      </c>
      <c r="J101" s="2">
        <f>LN('データ処理シート(補正値)'!J103)</f>
        <v>-0.4516137641341445</v>
      </c>
      <c r="K101" s="2">
        <f>LN('データ処理シート(補正値)'!K103)</f>
        <v>-0.5084950084277085</v>
      </c>
      <c r="L101" s="2">
        <f>LN('データ処理シート(補正値)'!L103)</f>
        <v>-0.4369557751995353</v>
      </c>
      <c r="M101" s="2">
        <f>LN('データ処理シート(補正値)'!M103)</f>
        <v>-0.742337424750717</v>
      </c>
      <c r="N101" s="2">
        <f>LN('データ処理シート(補正値)'!N103)</f>
        <v>-0.8051966843685682</v>
      </c>
      <c r="O101" s="2">
        <f>LN('データ処理シート(補正値)'!O103)</f>
        <v>-0.45728485683796083</v>
      </c>
      <c r="P101" s="2">
        <f>LN('データ処理シート(補正値)'!P103)</f>
        <v>-0.5440377579721042</v>
      </c>
      <c r="Q101" s="2">
        <f>LN('データ処理シート(補正値)'!Q103)</f>
        <v>-0.48922722421349485</v>
      </c>
      <c r="R101" s="2">
        <f>LN('データ処理シート(補正値)'!R103)</f>
        <v>-0.4228147464432774</v>
      </c>
      <c r="S101" s="2">
        <f>LN('データ処理シート(補正値)'!S103)</f>
        <v>-0.3285040669720361</v>
      </c>
    </row>
    <row r="102" spans="1:19" ht="15">
      <c r="A102" s="3">
        <v>47</v>
      </c>
      <c r="B102" s="2">
        <f>LN('データ処理シート(補正値)'!B104)</f>
        <v>-0.8141855089370014</v>
      </c>
      <c r="C102" s="2">
        <f>LN('データ処理シート(補正値)'!C104)</f>
        <v>-0.48288625507674926</v>
      </c>
      <c r="D102" s="2">
        <f>LN('データ処理シート(補正値)'!D104)</f>
        <v>-0.5610668402027374</v>
      </c>
      <c r="E102" s="2">
        <f>LN('データ処理シート(補正値)'!E104)</f>
        <v>-0.48629562602271303</v>
      </c>
      <c r="F102" s="2">
        <f>LN('データ処理シート(補正値)'!F104)</f>
        <v>-0.36269301626429545</v>
      </c>
      <c r="G102" s="2">
        <f>LN('データ処理シート(補正値)'!G104)</f>
        <v>-0.2704972476976802</v>
      </c>
      <c r="H102" s="2">
        <f>LN('データ処理シート(補正値)'!H104)</f>
        <v>-0.3038114543816644</v>
      </c>
      <c r="I102" s="2">
        <f>LN('データ処理シート(補正値)'!I104)</f>
        <v>-0.36068296533627114</v>
      </c>
      <c r="J102" s="2">
        <f>LN('データ処理シート(補正値)'!J104)</f>
        <v>-0.4547603998330418</v>
      </c>
      <c r="K102" s="2">
        <f>LN('データ処理シート(補正値)'!K104)</f>
        <v>-0.5134958523218695</v>
      </c>
      <c r="L102" s="2">
        <f>LN('データ処理シート(補正値)'!L104)</f>
        <v>-0.44005655287778356</v>
      </c>
      <c r="M102" s="2">
        <f>LN('データ処理シート(補正値)'!M104)</f>
        <v>-0.7507762933965816</v>
      </c>
      <c r="N102" s="2">
        <f>LN('データ処理シート(補正値)'!N104)</f>
        <v>-0.8119307165499123</v>
      </c>
      <c r="O102" s="2">
        <f>LN('データ処理シート(補正値)'!O104)</f>
        <v>-0.45728485683796083</v>
      </c>
      <c r="P102" s="2">
        <f>LN('データ処理シート(補正値)'!P104)</f>
        <v>-0.5474896081375821</v>
      </c>
      <c r="Q102" s="2">
        <f>LN('データ処理シート(補正値)'!Q104)</f>
        <v>-0.49413240082433013</v>
      </c>
      <c r="R102" s="2">
        <f>LN('データ処理シート(補正値)'!R104)</f>
        <v>-0.4243421638778535</v>
      </c>
      <c r="S102" s="2">
        <f>LN('データ処理シート(補正値)'!S104)</f>
        <v>-0.3285040669720361</v>
      </c>
    </row>
    <row r="103" spans="1:19" ht="15">
      <c r="A103" s="3">
        <v>47.5</v>
      </c>
      <c r="B103" s="2">
        <f>LN('データ処理シート(補正値)'!B105)</f>
        <v>-0.8232558659069656</v>
      </c>
      <c r="C103" s="2">
        <f>LN('データ処理シート(補正値)'!C105)</f>
        <v>-0.4845083154486171</v>
      </c>
      <c r="D103" s="2">
        <f>LN('データ処理シート(補正値)'!D105)</f>
        <v>-0.5645780797652377</v>
      </c>
      <c r="E103" s="2">
        <f>LN('データ処理シート(補正値)'!E105)</f>
        <v>-0.4879232305486862</v>
      </c>
      <c r="F103" s="2">
        <f>LN('データ処理シート(補正値)'!F105)</f>
        <v>-0.36269301626429545</v>
      </c>
      <c r="G103" s="2">
        <f>LN('データ処理シート(補正値)'!G105)</f>
        <v>-0.2718087232954908</v>
      </c>
      <c r="H103" s="2">
        <f>LN('データ処理シート(補正値)'!H105)</f>
        <v>-0.30652516025326065</v>
      </c>
      <c r="I103" s="2">
        <f>LN('データ処理シート(補正値)'!I105)</f>
        <v>-0.36499517555445127</v>
      </c>
      <c r="J103" s="2">
        <f>LN('データ処理シート(補正値)'!J105)</f>
        <v>-0.4579169681105885</v>
      </c>
      <c r="K103" s="2">
        <f>LN('データ処理シート(補正値)'!K105)</f>
        <v>-0.5168436960915537</v>
      </c>
      <c r="L103" s="2">
        <f>LN('データ処理シート(補正値)'!L105)</f>
        <v>-0.444725822061467</v>
      </c>
      <c r="M103" s="2">
        <f>LN('データ処理シート(補正値)'!M105)</f>
        <v>-0.7592869830644903</v>
      </c>
      <c r="N103" s="2">
        <f>LN('データ処理シート(補正値)'!N105)</f>
        <v>-0.8209805520698302</v>
      </c>
      <c r="O103" s="2">
        <f>LN('データ処理シート(補正値)'!O105)</f>
        <v>-0.4588658848352798</v>
      </c>
      <c r="P103" s="2">
        <f>LN('データ処理シート(補正値)'!P105)</f>
        <v>-0.5526898278646897</v>
      </c>
      <c r="Q103" s="2">
        <f>LN('データ処理シート(補正値)'!Q105)</f>
        <v>-0.4974159368560729</v>
      </c>
      <c r="R103" s="2">
        <f>LN('データ処理シート(補正値)'!R105)</f>
        <v>-0.425871917885827</v>
      </c>
      <c r="S103" s="2">
        <f>LN('データ処理シート(補正値)'!S105)</f>
        <v>-0.33128570993391293</v>
      </c>
    </row>
    <row r="104" spans="1:19" ht="15">
      <c r="A104" s="3">
        <v>48</v>
      </c>
      <c r="B104" s="2">
        <f>LN('データ処理シート(補正値)'!B106)</f>
        <v>-0.8301130356331027</v>
      </c>
      <c r="C104" s="2">
        <f>LN('データ処理シート(補正値)'!C106)</f>
        <v>-0.48939034304592566</v>
      </c>
      <c r="D104" s="2">
        <f>LN('データ処理シート(補正値)'!D106)</f>
        <v>-0.5716377631627482</v>
      </c>
      <c r="E104" s="2">
        <f>LN('データ処理シート(補正値)'!E106)</f>
        <v>-0.4944602696797262</v>
      </c>
      <c r="F104" s="2">
        <f>LN('データ処理シート(補正値)'!F106)</f>
        <v>-0.36845838247906876</v>
      </c>
      <c r="G104" s="2">
        <f>LN('データ処理シート(補正値)'!G106)</f>
        <v>-0.2744368457017603</v>
      </c>
      <c r="H104" s="2">
        <f>LN('データ処理シート(補正値)'!H106)</f>
        <v>-0.3078847797693004</v>
      </c>
      <c r="I104" s="2">
        <f>LN('データ処理シート(補正値)'!I106)</f>
        <v>-0.36499517555445127</v>
      </c>
      <c r="J104" s="2">
        <f>LN('データ処理シート(補正値)'!J106)</f>
        <v>-0.4626705818789435</v>
      </c>
      <c r="K104" s="2">
        <f>LN('データ処理シート(補正値)'!K106)</f>
        <v>-0.5218865711254157</v>
      </c>
      <c r="L104" s="2">
        <f>LN('データ処理シート(補正値)'!L106)</f>
        <v>-0.444725822061467</v>
      </c>
      <c r="M104" s="2">
        <f>LN('データ処理シート(補正値)'!M106)</f>
        <v>-0.7678707267558817</v>
      </c>
      <c r="N104" s="2">
        <f>LN('データ処理シート(補正値)'!N106)</f>
        <v>-0.8301130356331027</v>
      </c>
      <c r="O104" s="2">
        <f>LN('データ処理シート(補正値)'!O106)</f>
        <v>-0.4636240222816965</v>
      </c>
      <c r="P104" s="2">
        <f>LN('データ処理シート(補正値)'!P106)</f>
        <v>-0.5596657891854645</v>
      </c>
      <c r="Q104" s="2">
        <f>LN('データ処理シート(補正値)'!Q106)</f>
        <v>-0.5023615453538613</v>
      </c>
      <c r="R104" s="2">
        <f>LN('データ処理シート(補正値)'!R106)</f>
        <v>-0.4304752711123321</v>
      </c>
      <c r="S104" s="2">
        <f>LN('データ処理シート(補正値)'!S106)</f>
        <v>-0.3340751120214915</v>
      </c>
    </row>
    <row r="105" spans="1:19" ht="15">
      <c r="A105" s="3">
        <v>48.5</v>
      </c>
      <c r="B105" s="2">
        <f>LN('データ処理シート(補正値)'!B107)</f>
        <v>-0.8393296907380268</v>
      </c>
      <c r="C105" s="2">
        <f>LN('データ処理シート(補正値)'!C107)</f>
        <v>-0.49265831981054176</v>
      </c>
      <c r="D105" s="2">
        <f>LN('データ処理シート(補正値)'!D107)</f>
        <v>-0.5734104989576119</v>
      </c>
      <c r="E105" s="2">
        <f>LN('データ処理シート(補正値)'!E107)</f>
        <v>-0.49610122836760867</v>
      </c>
      <c r="F105" s="2">
        <f>LN('データ処理シート(補正値)'!F107)</f>
        <v>-0.36845838247906876</v>
      </c>
      <c r="G105" s="2">
        <f>LN('データ処理シート(補正値)'!G107)</f>
        <v>-0.2744368457017603</v>
      </c>
      <c r="H105" s="2">
        <f>LN('データ処理シート(補正値)'!H107)</f>
        <v>-0.3092462503676213</v>
      </c>
      <c r="I105" s="2">
        <f>LN('データ処理シート(補正値)'!I107)</f>
        <v>-0.36932606149229114</v>
      </c>
      <c r="J105" s="2">
        <f>LN('データ処理シート(補正値)'!J107)</f>
        <v>-0.4658522581232595</v>
      </c>
      <c r="K105" s="2">
        <f>LN('データ処理シート(補正値)'!K107)</f>
        <v>-0.5252626715637604</v>
      </c>
      <c r="L105" s="2">
        <f>LN('データ処理シート(補正値)'!L107)</f>
        <v>-0.4494169956373473</v>
      </c>
      <c r="M105" s="2">
        <f>LN('データ処理シート(補正値)'!M107)</f>
        <v>-0.7743572359854884</v>
      </c>
      <c r="N105" s="2">
        <f>LN('データ処理シート(補正値)'!N107)</f>
        <v>-0.8370175509796473</v>
      </c>
      <c r="O105" s="2">
        <f>LN('データ処理シート(補正値)'!O107)</f>
        <v>-0.4668087383492164</v>
      </c>
      <c r="P105" s="2">
        <f>LN('データ処理シート(補正値)'!P107)</f>
        <v>-0.5631721041382001</v>
      </c>
      <c r="Q105" s="2">
        <f>LN('データ処理シート(補正値)'!Q107)</f>
        <v>-0.505672258525196</v>
      </c>
      <c r="R105" s="2">
        <f>LN('データ処理シート(補正値)'!R107)</f>
        <v>-0.43355598827469005</v>
      </c>
      <c r="S105" s="2">
        <f>LN('データ処理シート(補正値)'!S107)</f>
        <v>-0.3354727362881293</v>
      </c>
    </row>
    <row r="106" spans="1:19" ht="15">
      <c r="A106" s="3">
        <v>49</v>
      </c>
      <c r="B106" s="2">
        <f>LN('データ処理シート(補正値)'!B108)</f>
        <v>-0.8486320834003402</v>
      </c>
      <c r="C106" s="2">
        <f>LN('データ処理シート(補正値)'!C108)</f>
        <v>-0.49429632181477995</v>
      </c>
      <c r="D106" s="2">
        <f>LN('データ処理シート(補正値)'!D108)</f>
        <v>-0.5769654262705357</v>
      </c>
      <c r="E106" s="2">
        <f>LN('データ処理シート(補正値)'!E108)</f>
        <v>-0.4993912461403276</v>
      </c>
      <c r="F106" s="2">
        <f>LN('データ処理シート(補正値)'!F108)</f>
        <v>-0.36845838247906876</v>
      </c>
      <c r="G106" s="2">
        <f>LN('データ処理シート(補正値)'!G108)</f>
        <v>-0.2744368457017603</v>
      </c>
      <c r="H106" s="2">
        <f>LN('データ処理シート(補正値)'!H108)</f>
        <v>-0.3106095770954856</v>
      </c>
      <c r="I106" s="2">
        <f>LN('データ処理シート(補正値)'!I108)</f>
        <v>-0.3707738683182341</v>
      </c>
      <c r="J106" s="2">
        <f>LN('データ処理シート(補正値)'!J108)</f>
        <v>-0.4690440897510357</v>
      </c>
      <c r="K106" s="2">
        <f>LN('データ処理シート(補正値)'!K108)</f>
        <v>-0.5286502086785428</v>
      </c>
      <c r="L106" s="2">
        <f>LN('データ処理シート(補正値)'!L108)</f>
        <v>-0.4541302800894454</v>
      </c>
      <c r="M106" s="2">
        <f>LN('データ処理シート(補正値)'!M108)</f>
        <v>-0.7830718880879323</v>
      </c>
      <c r="N106" s="2">
        <f>LN('データ処理シート(補正値)'!N108)</f>
        <v>-0.8462983600541201</v>
      </c>
      <c r="O106" s="2">
        <f>LN('データ処理シート(補正値)'!O108)</f>
        <v>-0.4700036292457356</v>
      </c>
      <c r="P106" s="2">
        <f>LN('データ処理シート(補正値)'!P108)</f>
        <v>-0.5702218337226472</v>
      </c>
      <c r="Q106" s="2">
        <f>LN('データ処理シート(補正値)'!Q108)</f>
        <v>-0.5123267498922579</v>
      </c>
      <c r="R106" s="2">
        <f>LN('データ処理シート(補正値)'!R108)</f>
        <v>-0.43664622559173916</v>
      </c>
      <c r="S106" s="2">
        <f>LN('データ処理シート(補正値)'!S108)</f>
        <v>-0.3396773675701613</v>
      </c>
    </row>
    <row r="107" spans="1:19" ht="15">
      <c r="A107" s="3">
        <v>49.5</v>
      </c>
      <c r="B107" s="2">
        <f>LN('データ処理シート(補正値)'!B109)</f>
        <v>-0.8556661100577202</v>
      </c>
      <c r="C107" s="2">
        <f>LN('データ処理シート(補正値)'!C109)</f>
        <v>-0.5008752929128224</v>
      </c>
      <c r="D107" s="2">
        <f>LN('データ処理シート(補正値)'!D109)</f>
        <v>-0.584113419535823</v>
      </c>
      <c r="E107" s="2">
        <f>LN('データ処理シート(補正値)'!E109)</f>
        <v>-0.5060039334867772</v>
      </c>
      <c r="F107" s="2">
        <f>LN('データ処理シート(補正値)'!F109)</f>
        <v>-0.37425718098397126</v>
      </c>
      <c r="G107" s="2">
        <f>LN('データ処理シート(補正値)'!G109)</f>
        <v>-0.2783920255446884</v>
      </c>
      <c r="H107" s="2">
        <f>LN('データ処理シート(補正値)'!H109)</f>
        <v>-0.3119747650208255</v>
      </c>
      <c r="I107" s="2">
        <f>LN('データ処理シート(補正値)'!I109)</f>
        <v>-0.37280432586861606</v>
      </c>
      <c r="J107" s="2">
        <f>LN('データ処理シート(補正値)'!J109)</f>
        <v>-0.47176517986539634</v>
      </c>
      <c r="K107" s="2">
        <f>LN('データ処理シート(補正値)'!K109)</f>
        <v>-0.5334121224387863</v>
      </c>
      <c r="L107" s="2">
        <f>LN('データ処理シート(補正値)'!L109)</f>
        <v>-0.4557063245449113</v>
      </c>
      <c r="M107" s="2">
        <f>LN('データ処理シート(補正値)'!M109)</f>
        <v>-0.791863153499103</v>
      </c>
      <c r="N107" s="2">
        <f>LN('データ処理シート(補正値)'!N109)</f>
        <v>-0.8533159327127666</v>
      </c>
      <c r="O107" s="2">
        <f>LN('データ処理シート(補正値)'!O109)</f>
        <v>-0.47481518624295777</v>
      </c>
      <c r="P107" s="2">
        <f>LN('データ処理シート(補正値)'!P109)</f>
        <v>-0.573765423539865</v>
      </c>
      <c r="Q107" s="2">
        <f>LN('データ処理シート(補正値)'!Q109)</f>
        <v>-0.5156706754291904</v>
      </c>
      <c r="R107" s="2">
        <f>LN('データ処理シート(補正値)'!R109)</f>
        <v>-0.4381949327310833</v>
      </c>
      <c r="S107" s="2">
        <f>LN('データ処理シート(補正値)'!S109)</f>
        <v>-0.3410828491788961</v>
      </c>
    </row>
    <row r="108" spans="1:19" ht="15">
      <c r="A108" s="3">
        <v>50</v>
      </c>
      <c r="B108" s="2">
        <f>LN('データ処理シート(補正値)'!B110)</f>
        <v>-0.8627499649461253</v>
      </c>
      <c r="C108" s="2">
        <f>LN('データ処理シート(補正値)'!C110)</f>
        <v>-0.504181081047322</v>
      </c>
      <c r="D108" s="2">
        <f>LN('データ処理シート(補正値)'!D110)</f>
        <v>-0.5877066681019484</v>
      </c>
      <c r="E108" s="2">
        <f>LN('データ処理シート(補正値)'!E110)</f>
        <v>-0.5076639604284118</v>
      </c>
      <c r="F108" s="2">
        <f>LN('データ処理シート(補正値)'!F110)</f>
        <v>-0.3728043258686159</v>
      </c>
      <c r="G108" s="2">
        <f>LN('データ処理シート(補正値)'!G110)</f>
        <v>-0.2783920255446884</v>
      </c>
      <c r="H108" s="2">
        <f>LN('データ処理シート(補正値)'!H110)</f>
        <v>-0.31471074483970013</v>
      </c>
      <c r="I108" s="2">
        <f>LN('データ処理シート(補正値)'!I110)</f>
        <v>-0.3765861485577878</v>
      </c>
      <c r="J108" s="2">
        <f>LN('データ処理シート(補正値)'!J110)</f>
        <v>-0.4754584799286993</v>
      </c>
      <c r="K108" s="2">
        <f>LN('データ処理シート(補正値)'!K110)</f>
        <v>-0.5388822215485162</v>
      </c>
      <c r="L108" s="2">
        <f>LN('データ処理シート(補正値)'!L110)</f>
        <v>-0.46203545959655884</v>
      </c>
      <c r="M108" s="2">
        <f>LN('データ処理シート(補正値)'!M110)</f>
        <v>-0.7985076962177716</v>
      </c>
      <c r="N108" s="2">
        <f>LN('データ処理シート(補正値)'!N110)</f>
        <v>-0.8603830999358592</v>
      </c>
      <c r="O108" s="2">
        <f>LN('データ処理シート(補正値)'!O110)</f>
        <v>-0.478035800943</v>
      </c>
      <c r="P108" s="2">
        <f>LN('データ処理シート(補正値)'!P110)</f>
        <v>-0.5773216150543551</v>
      </c>
      <c r="Q108" s="2">
        <f>LN('データ処理シート(補正値)'!Q110)</f>
        <v>-0.517346840756256</v>
      </c>
      <c r="R108" s="2">
        <f>LN('データ処理シート(補正値)'!R110)</f>
        <v>-0.4381949327310833</v>
      </c>
      <c r="S108" s="2">
        <f>LN('データ処理シート(補正値)'!S110)</f>
        <v>-0.3410828491788961</v>
      </c>
    </row>
    <row r="109" spans="1:19" ht="15">
      <c r="A109" s="3">
        <v>50.5</v>
      </c>
      <c r="B109" s="2">
        <f>LN('データ処理シート(補正値)'!B111)</f>
        <v>-0.8698843590599994</v>
      </c>
      <c r="C109" s="2">
        <f>LN('データ処理シート(補正値)'!C111)</f>
        <v>-0.5074978336733159</v>
      </c>
      <c r="D109" s="2">
        <f>LN('データ処理シート(補正値)'!D111)</f>
        <v>-0.5895081458004594</v>
      </c>
      <c r="E109" s="2">
        <f>LN('データ処理シート(補正値)'!E111)</f>
        <v>-0.5126606397117204</v>
      </c>
      <c r="F109" s="2">
        <f>LN('データ処理シート(補正値)'!F111)</f>
        <v>-0.3786284541546046</v>
      </c>
      <c r="G109" s="2">
        <f>LN('データ処理シート(補正値)'!G111)</f>
        <v>-0.282362910974181</v>
      </c>
      <c r="H109" s="2">
        <f>LN('データ処理シート(補正値)'!H111)</f>
        <v>-0.3174542307854511</v>
      </c>
      <c r="I109" s="2">
        <f>LN('データ処理シート(補正値)'!I111)</f>
        <v>-0.37833644071991185</v>
      </c>
      <c r="J109" s="2">
        <f>LN('データ処理シート(補正値)'!J111)</f>
        <v>-0.47965000629754095</v>
      </c>
      <c r="K109" s="2">
        <f>LN('データ処理シート(補正値)'!K111)</f>
        <v>-0.5412848312506993</v>
      </c>
      <c r="L109" s="2">
        <f>LN('データ処理シート(補正値)'!L111)</f>
        <v>-0.46203545959655884</v>
      </c>
      <c r="M109" s="2">
        <f>LN('データ処理シート(補正値)'!M111)</f>
        <v>-0.8051966843685682</v>
      </c>
      <c r="N109" s="2">
        <f>LN('データ処理シート(補正値)'!N111)</f>
        <v>-0.8675005677047231</v>
      </c>
      <c r="O109" s="2">
        <f>LN('データ処理シート(補正値)'!O111)</f>
        <v>-0.47965000629754095</v>
      </c>
      <c r="P109" s="2">
        <f>LN('データ処理シート(補正値)'!P111)</f>
        <v>-0.5812480880625365</v>
      </c>
      <c r="Q109" s="2">
        <f>LN('データ処理シート(補正値)'!Q111)</f>
        <v>-0.52289820500026</v>
      </c>
      <c r="R109" s="2">
        <f>LN('データ処理シート(補正値)'!R111)</f>
        <v>-0.4437902224298324</v>
      </c>
      <c r="S109" s="2">
        <f>LN('データ処理シート(補正値)'!S111)</f>
        <v>-0.3438997524500094</v>
      </c>
    </row>
    <row r="110" spans="1:19" ht="15">
      <c r="A110" s="3">
        <v>51</v>
      </c>
      <c r="B110" s="2">
        <f>LN('データ処理シート(補正値)'!B112)</f>
        <v>-0.8794767587514388</v>
      </c>
      <c r="C110" s="2">
        <f>LN('データ処理シート(補正値)'!C112)</f>
        <v>-0.5108256237659905</v>
      </c>
      <c r="D110" s="2">
        <f>LN('データ処理シート(補正値)'!D112)</f>
        <v>-0.5967466862736301</v>
      </c>
      <c r="E110" s="2">
        <f>LN('データ処理シート(補正値)'!E112)</f>
        <v>-0.5160056838075329</v>
      </c>
      <c r="F110" s="2">
        <f>LN('データ処理シート(補正値)'!F112)</f>
        <v>-0.3800898017769362</v>
      </c>
      <c r="G110" s="2">
        <f>LN('データ処理シート(補正値)'!G112)</f>
        <v>-0.2836900511822436</v>
      </c>
      <c r="H110" s="2">
        <f>LN('データ処理シート(補正値)'!H112)</f>
        <v>-0.31745423078545093</v>
      </c>
      <c r="I110" s="2">
        <f>LN('データ処理シート(補正値)'!I112)</f>
        <v>-0.3809676365077769</v>
      </c>
      <c r="J110" s="2">
        <f>LN('データ処理シート(補正値)'!J112)</f>
        <v>-0.483534763530087</v>
      </c>
      <c r="K110" s="2">
        <f>LN('データ処理シート(補正値)'!K112)</f>
        <v>-0.5474896081375821</v>
      </c>
      <c r="L110" s="2">
        <f>LN('データ処理シート(補正値)'!L112)</f>
        <v>-0.4668087383492164</v>
      </c>
      <c r="M110" s="2">
        <f>LN('データ処理シート(補正値)'!M112)</f>
        <v>-0.816445396904439</v>
      </c>
      <c r="N110" s="2">
        <f>LN('データ処理シート(補正値)'!N112)</f>
        <v>-0.8794767587514388</v>
      </c>
      <c r="O110" s="2">
        <f>LN('データ処理シート(補正値)'!O112)</f>
        <v>-0.48288625507674926</v>
      </c>
      <c r="P110" s="2">
        <f>LN('データ処理シート(補正値)'!P112)</f>
        <v>-0.5880667041094376</v>
      </c>
      <c r="Q110" s="2">
        <f>LN('データ処理シート(補正値)'!Q112)</f>
        <v>-0.5291593304544955</v>
      </c>
      <c r="R110" s="2">
        <f>LN('データ処理シート(補正値)'!R112)</f>
        <v>-0.4459746514463744</v>
      </c>
      <c r="S110" s="2">
        <f>LN('データ処理シート(補正値)'!S112)</f>
        <v>-0.34531118528841737</v>
      </c>
    </row>
    <row r="111" spans="1:19" ht="15">
      <c r="A111" s="3">
        <v>51.5</v>
      </c>
      <c r="B111" s="2">
        <f>LN('データ処理シート(補正値)'!B113)</f>
        <v>-0.8891620644859025</v>
      </c>
      <c r="C111" s="2">
        <f>LN('データ処理シート(補正値)'!C113)</f>
        <v>-0.5124936808666878</v>
      </c>
      <c r="D111" s="2">
        <f>LN('データ処理シート(補正値)'!D113)</f>
        <v>-0.6003857004786343</v>
      </c>
      <c r="E111" s="2">
        <f>LN('データ処理シート(補正値)'!E113)</f>
        <v>-0.5160056838075329</v>
      </c>
      <c r="F111" s="2">
        <f>LN('データ処理シート(補正値)'!F113)</f>
        <v>-0.3815532880618514</v>
      </c>
      <c r="G111" s="2">
        <f>LN('データ処理シート(補正値)'!G113)</f>
        <v>-0.282362910974181</v>
      </c>
      <c r="H111" s="2">
        <f>LN('データ処理シート(補正値)'!H113)</f>
        <v>-0.3188288014486176</v>
      </c>
      <c r="I111" s="2">
        <f>LN('データ処理シート(補正値)'!I113)</f>
        <v>-0.38301891927833437</v>
      </c>
      <c r="J111" s="2">
        <f>LN('データ処理シート(補正値)'!J113)</f>
        <v>-0.48629562602271303</v>
      </c>
      <c r="K111" s="2">
        <f>LN('データ処理シート(補正値)'!K113)</f>
        <v>-0.5506064937778352</v>
      </c>
      <c r="L111" s="2">
        <f>LN('データ処理シート(補正値)'!L113)</f>
        <v>-0.4700036292457356</v>
      </c>
      <c r="M111" s="2">
        <f>LN('データ処理シート(補正値)'!M113)</f>
        <v>-0.8232558659069656</v>
      </c>
      <c r="N111" s="2">
        <f>LN('データ処理シート(補正値)'!N113)</f>
        <v>-0.8867319296326107</v>
      </c>
      <c r="O111" s="2">
        <f>LN('データ処理シート(補正値)'!O113)</f>
        <v>-0.4861330111756192</v>
      </c>
      <c r="P111" s="2">
        <f>LN('データ処理シート(補正値)'!P113)</f>
        <v>-0.5916742116293113</v>
      </c>
      <c r="Q111" s="2">
        <f>LN('データ処理シート(補正値)'!Q113)</f>
        <v>-0.5325601159119969</v>
      </c>
      <c r="R111" s="2">
        <f>LN('データ処理シート(補正値)'!R113)</f>
        <v>-0.44910356513799393</v>
      </c>
      <c r="S111" s="2">
        <f>LN('データ処理シート(補正値)'!S113)</f>
        <v>-0.3467246130855642</v>
      </c>
    </row>
    <row r="112" spans="1:19" ht="15">
      <c r="A112" s="3">
        <v>52</v>
      </c>
      <c r="B112" s="2">
        <f>LN('データ処理シート(補正値)'!B114)</f>
        <v>-0.8989420935395421</v>
      </c>
      <c r="C112" s="2">
        <f>LN('データ処理シート(補正値)'!C114)</f>
        <v>-0.5175146119167872</v>
      </c>
      <c r="D112" s="2">
        <f>LN('データ処理シート(補正値)'!D114)</f>
        <v>-0.6058691724528847</v>
      </c>
      <c r="E112" s="2">
        <f>LN('データ処理シート(補正値)'!E114)</f>
        <v>-0.5210443239603224</v>
      </c>
      <c r="F112" s="2">
        <f>LN('データ処理シート(補正値)'!F114)</f>
        <v>-0.3859566417201215</v>
      </c>
      <c r="G112" s="2">
        <f>LN('データ処理シート(補正値)'!G114)</f>
        <v>-0.28634962721800244</v>
      </c>
      <c r="H112" s="2">
        <f>LN('データ処理シート(補正値)'!H114)</f>
        <v>-0.320205264157341</v>
      </c>
      <c r="I112" s="2">
        <f>LN('データ処理シート(補正値)'!I114)</f>
        <v>-0.3844867017229727</v>
      </c>
      <c r="J112" s="2">
        <f>LN('データ処理シート(補正値)'!J114)</f>
        <v>-0.4911864085136422</v>
      </c>
      <c r="K112" s="2">
        <f>LN('データ処理シート(補正値)'!K114)</f>
        <v>-0.5558229896967265</v>
      </c>
      <c r="L112" s="2">
        <f>LN('データ処理シート(補正値)'!L114)</f>
        <v>-0.4716049106127096</v>
      </c>
      <c r="M112" s="2">
        <f>LN('データ処理シート(補正値)'!M114)</f>
        <v>-0.8324092478934529</v>
      </c>
      <c r="N112" s="2">
        <f>LN('データ処理シート(補正値)'!N114)</f>
        <v>-0.8964881045779755</v>
      </c>
      <c r="O112" s="2">
        <f>LN('データ処理シート(補正値)'!O114)</f>
        <v>-0.4910229964698108</v>
      </c>
      <c r="P112" s="2">
        <f>LN('データ処理シート(補正値)'!P114)</f>
        <v>-0.5989285053209633</v>
      </c>
      <c r="Q112" s="2">
        <f>LN('データ処理シート(補正値)'!Q114)</f>
        <v>-0.5359725061879467</v>
      </c>
      <c r="R112" s="2">
        <f>LN('データ処理シート(補正値)'!R114)</f>
        <v>-0.45224229966709334</v>
      </c>
      <c r="S112" s="2">
        <f>LN('データ処理シート(補正値)'!S114)</f>
        <v>-0.3495574761698683</v>
      </c>
    </row>
    <row r="113" spans="1:19" ht="15">
      <c r="A113" s="3">
        <v>52.5</v>
      </c>
      <c r="B113" s="2">
        <f>LN('データ処理シート(補正値)'!B115)</f>
        <v>-0.903868211875598</v>
      </c>
      <c r="C113" s="2">
        <f>LN('データ処理シート(補正値)'!C115)</f>
        <v>-0.5191938734365074</v>
      </c>
      <c r="D113" s="2">
        <f>LN('データ処理シート(補正値)'!D115)</f>
        <v>-0.6080710082048261</v>
      </c>
      <c r="E113" s="2">
        <f>LN('データ処理シート(補正値)'!E115)</f>
        <v>-0.5232356438426722</v>
      </c>
      <c r="F113" s="2">
        <f>LN('データ処理シート(補正値)'!F115)</f>
        <v>-0.3868396439849994</v>
      </c>
      <c r="G113" s="2">
        <f>LN('データ処理シート(補正値)'!G115)</f>
        <v>-0.2876820724517809</v>
      </c>
      <c r="H113" s="2">
        <f>LN('データ処理シート(補正値)'!H115)</f>
        <v>-0.3229638865964207</v>
      </c>
      <c r="I113" s="2">
        <f>LN('データ処理シート(補正値)'!I115)</f>
        <v>-0.3868396439849994</v>
      </c>
      <c r="J113" s="2">
        <f>LN('データ処理シート(補正値)'!J115)</f>
        <v>-0.49331319868135953</v>
      </c>
      <c r="K113" s="2">
        <f>LN('データ処理シート(補正値)'!K115)</f>
        <v>-0.5596657891854645</v>
      </c>
      <c r="L113" s="2">
        <f>LN('データ処理シート(補正値)'!L115)</f>
        <v>-0.4764241970486583</v>
      </c>
      <c r="M113" s="2">
        <f>LN('データ処理シート(補正値)'!M115)</f>
        <v>-0.8370175509796473</v>
      </c>
      <c r="N113" s="2">
        <f>LN('データ処理シート(補正値)'!N115)</f>
        <v>-0.903868211875598</v>
      </c>
      <c r="O113" s="2">
        <f>LN('データ処理シート(補正値)'!O115)</f>
        <v>-0.49429632181477995</v>
      </c>
      <c r="P113" s="2">
        <f>LN('データ処理シート(補正値)'!P115)</f>
        <v>-0.6011150951134516</v>
      </c>
      <c r="Q113" s="2">
        <f>LN('データ処理シート(補正値)'!Q115)</f>
        <v>-0.5399112046610873</v>
      </c>
      <c r="R113" s="2">
        <f>LN('データ処理シート(補正値)'!R115)</f>
        <v>-0.4547603998330418</v>
      </c>
      <c r="S113" s="2">
        <f>LN('データ処理シート(補正値)'!S115)</f>
        <v>-0.35239838717147204</v>
      </c>
    </row>
    <row r="114" spans="1:19" ht="15">
      <c r="A114" s="3">
        <v>53</v>
      </c>
      <c r="B114" s="2">
        <f>LN('データ処理シート(補正値)'!B116)</f>
        <v>-0.9162907318741551</v>
      </c>
      <c r="C114" s="2">
        <f>LN('データ処理シート(補正値)'!C116)</f>
        <v>-0.520875959619492</v>
      </c>
      <c r="D114" s="2">
        <f>LN('データ処理シート(補正値)'!D116)</f>
        <v>-0.6132275573840716</v>
      </c>
      <c r="E114" s="2">
        <f>LN('データ処理シート(補正値)'!E116)</f>
        <v>-0.5278022479731073</v>
      </c>
      <c r="F114" s="2">
        <f>LN('データ処理シート(補正値)'!F116)</f>
        <v>-0.3859566417201215</v>
      </c>
      <c r="G114" s="2">
        <f>LN('データ処理シート(補正値)'!G116)</f>
        <v>-0.2876820724517809</v>
      </c>
      <c r="H114" s="2">
        <f>LN('データ処理シート(補正値)'!H116)</f>
        <v>-0.32434605682337225</v>
      </c>
      <c r="I114" s="2">
        <f>LN('データ処理シート(補正値)'!I116)</f>
        <v>-0.3903794706901234</v>
      </c>
      <c r="J114" s="2">
        <f>LN('データ処理シート(補正値)'!J116)</f>
        <v>-0.49774488422746027</v>
      </c>
      <c r="K114" s="2">
        <f>LN('データ処理シート(補正値)'!K116)</f>
        <v>-0.5663383336962494</v>
      </c>
      <c r="L114" s="2">
        <f>LN('データ処理シート(補正値)'!L116)</f>
        <v>-0.47965000629754095</v>
      </c>
      <c r="M114" s="2">
        <f>LN('データ処理シート(補正値)'!M116)</f>
        <v>-0.8486320834003402</v>
      </c>
      <c r="N114" s="2">
        <f>LN('データ処理シート(補正値)'!N116)</f>
        <v>-0.9137938516755679</v>
      </c>
      <c r="O114" s="2">
        <f>LN('データ処理シート(補正値)'!O116)</f>
        <v>-0.49593701127224005</v>
      </c>
      <c r="P114" s="2">
        <f>LN('データ処理シート(補正値)'!P116)</f>
        <v>-0.6062358085706487</v>
      </c>
      <c r="Q114" s="2">
        <f>LN('データ処理シート(補正値)'!Q116)</f>
        <v>-0.5445547765101183</v>
      </c>
      <c r="R114" s="2">
        <f>LN('データ処理シート(補正値)'!R116)</f>
        <v>-0.45696895097528</v>
      </c>
      <c r="S114" s="2">
        <f>LN('データ処理シート(補正値)'!S116)</f>
        <v>-0.353821874956326</v>
      </c>
    </row>
    <row r="115" spans="1:19" ht="15">
      <c r="A115" s="3">
        <v>53.5</v>
      </c>
      <c r="B115" s="2">
        <f>LN('データ処理シート(補正値)'!B117)</f>
        <v>-0.9238189982949467</v>
      </c>
      <c r="C115" s="2">
        <f>LN('データ処理シート(補正値)'!C117)</f>
        <v>-0.5276327420823718</v>
      </c>
      <c r="D115" s="2">
        <f>LN('データ処理シート(補正値)'!D117)</f>
        <v>-0.6206404897731971</v>
      </c>
      <c r="E115" s="2">
        <f>LN('データ処理シート(補正値)'!E117)</f>
        <v>-0.534606152431394</v>
      </c>
      <c r="F115" s="2">
        <f>LN('データ処理シート(補正値)'!F117)</f>
        <v>-0.39333892831032374</v>
      </c>
      <c r="G115" s="2">
        <f>LN('データ処理シート(補正値)'!G117)</f>
        <v>-0.2916900938493199</v>
      </c>
      <c r="H115" s="2">
        <f>LN('データ処理シート(補正値)'!H117)</f>
        <v>-0.32573014008931084</v>
      </c>
      <c r="I115" s="2">
        <f>LN('データ処理シート(補正値)'!I117)</f>
        <v>-0.3918581047019474</v>
      </c>
      <c r="J115" s="2">
        <f>LN('データ処理シート(補正値)'!J117)</f>
        <v>-0.5010403230311937</v>
      </c>
      <c r="K115" s="2">
        <f>LN('データ処理シート(補正値)'!K117)</f>
        <v>-0.5681016915857209</v>
      </c>
      <c r="L115" s="2">
        <f>LN('データ処理シート(補正値)'!L117)</f>
        <v>-0.4812668215244461</v>
      </c>
      <c r="M115" s="2">
        <f>LN('データ処理シート(補正値)'!M117)</f>
        <v>-0.8556661100577202</v>
      </c>
      <c r="N115" s="2">
        <f>LN('データ処理シート(補正値)'!N117)</f>
        <v>-0.9213032736976995</v>
      </c>
      <c r="O115" s="2">
        <f>LN('データ処理シート(補正値)'!O117)</f>
        <v>-0.5008752929128224</v>
      </c>
      <c r="P115" s="2">
        <f>LN('データ処理シート(補正値)'!P117)</f>
        <v>-0.613596901801936</v>
      </c>
      <c r="Q115" s="2">
        <f>LN('データ処理シート(補正値)'!Q117)</f>
        <v>-0.5514740222437995</v>
      </c>
      <c r="R115" s="2">
        <f>LN('データ処理シート(補正値)'!R117)</f>
        <v>-0.46171804965896285</v>
      </c>
      <c r="S115" s="2">
        <f>LN('データ処理シート(補正値)'!S117)</f>
        <v>-0.35667494393873245</v>
      </c>
    </row>
    <row r="116" spans="1:19" ht="15">
      <c r="A116" s="3">
        <v>54</v>
      </c>
      <c r="B116" s="2">
        <f>LN('データ処理シート(補正値)'!B118)</f>
        <v>-0.9314043696842034</v>
      </c>
      <c r="C116" s="2">
        <f>LN('データ処理シート(補正値)'!C118)</f>
        <v>-0.53102833108351</v>
      </c>
      <c r="D116" s="2">
        <f>LN('データ処理シート(補正値)'!D118)</f>
        <v>-0.6225023409906132</v>
      </c>
      <c r="E116" s="2">
        <f>LN('データ処理シート(補正値)'!E118)</f>
        <v>-0.536314386533157</v>
      </c>
      <c r="F116" s="2">
        <f>LN('データ処理シート(補正値)'!F118)</f>
        <v>-0.3889030198091862</v>
      </c>
      <c r="G116" s="2">
        <f>LN('データ処理シート(補正値)'!G118)</f>
        <v>-0.2903523010076598</v>
      </c>
      <c r="H116" s="2">
        <f>LN('データ処理シート(補正値)'!H118)</f>
        <v>-0.32711614169718783</v>
      </c>
      <c r="I116" s="2">
        <f>LN('データ処理シート(補正値)'!I118)</f>
        <v>-0.39719936369113157</v>
      </c>
      <c r="J116" s="2">
        <f>LN('データ処理シート(補正値)'!J118)</f>
        <v>-0.5031881966367794</v>
      </c>
      <c r="K116" s="2">
        <f>LN('データ処理シート(補正値)'!K118)</f>
        <v>-0.571992059003478</v>
      </c>
      <c r="L116" s="2">
        <f>LN('データ処理シート(補正値)'!L118)</f>
        <v>-0.4845083154486171</v>
      </c>
      <c r="M116" s="2">
        <f>LN('データ処理シート(補正値)'!M118)</f>
        <v>-0.8627499649461253</v>
      </c>
      <c r="N116" s="2">
        <f>LN('データ処理シート(補正値)'!N118)</f>
        <v>-0.9288695140810153</v>
      </c>
      <c r="O116" s="2">
        <f>LN('データ処理シート(補正値)'!O118)</f>
        <v>-0.5025268209512956</v>
      </c>
      <c r="P116" s="2">
        <f>LN('データ処理シート(補正値)'!P118)</f>
        <v>-0.6158158376236218</v>
      </c>
      <c r="Q116" s="2">
        <f>LN('データ処理シート(補正値)'!Q118)</f>
        <v>-0.5519949008040616</v>
      </c>
      <c r="R116" s="2">
        <f>LN('データ処理シート(補正値)'!R118)</f>
        <v>-0.46426015461866976</v>
      </c>
      <c r="S116" s="2">
        <f>LN('データ処理シート(補正値)'!S118)</f>
        <v>-0.3581045367483267</v>
      </c>
    </row>
    <row r="117" spans="1:19" ht="15">
      <c r="A117" s="3">
        <v>54.5</v>
      </c>
      <c r="B117" s="2">
        <f>LN('データ処理シート(補正値)'!B119)</f>
        <v>-0.941608539858445</v>
      </c>
      <c r="C117" s="2">
        <f>LN('データ処理シート(補正値)'!C119)</f>
        <v>-0.5327304591540407</v>
      </c>
      <c r="D117" s="2">
        <f>LN('データ処理シート(補正値)'!D119)</f>
        <v>-0.6281087843807229</v>
      </c>
      <c r="E117" s="2">
        <f>LN('データ処理シート(補正値)'!E119)</f>
        <v>-0.539739633930633</v>
      </c>
      <c r="F117" s="2">
        <f>LN('データ処理シート(補正値)'!F119)</f>
        <v>-0.39185810470194754</v>
      </c>
      <c r="G117" s="2">
        <f>LN('データ処理シート(補正値)'!G119)</f>
        <v>-0.2903523010076598</v>
      </c>
      <c r="H117" s="2">
        <f>LN('データ処理シート(補正値)'!H119)</f>
        <v>-0.327116141697188</v>
      </c>
      <c r="I117" s="2">
        <f>LN('データ処理シート(補正値)'!I119)</f>
        <v>-0.4013734902049108</v>
      </c>
      <c r="J117" s="2">
        <f>LN('データ処理シート(補正値)'!J119)</f>
        <v>-0.5071656629345035</v>
      </c>
      <c r="K117" s="2">
        <f>LN('データ処理シート(補正値)'!K119)</f>
        <v>-0.5783909432617568</v>
      </c>
      <c r="L117" s="2">
        <f>LN('データ処理シート(補正値)'!L119)</f>
        <v>-0.48939034304592566</v>
      </c>
      <c r="M117" s="2">
        <f>LN('データ処理シート(補正値)'!M119)</f>
        <v>-0.8722738464573808</v>
      </c>
      <c r="N117" s="2">
        <f>LN('データ処理シート(補正値)'!N119)</f>
        <v>-0.9390477189967712</v>
      </c>
      <c r="O117" s="2">
        <f>LN('データ処理シート(補正値)'!O119)</f>
        <v>-0.5058380822549516</v>
      </c>
      <c r="P117" s="2">
        <f>LN('データ処理シート(補正値)'!P119)</f>
        <v>-0.6247411478958848</v>
      </c>
      <c r="Q117" s="2">
        <f>LN('データ処理シート(補正値)'!Q119)</f>
        <v>-0.56019095331132</v>
      </c>
      <c r="R117" s="2">
        <f>LN('データ処理シート(補正値)'!R119)</f>
        <v>-0.46808547008983176</v>
      </c>
      <c r="S117" s="2">
        <f>LN('データ処理シート(補正値)'!S119)</f>
        <v>-0.3609698682216131</v>
      </c>
    </row>
    <row r="118" spans="1:19" ht="15">
      <c r="A118" s="3">
        <v>55</v>
      </c>
      <c r="B118" s="2">
        <f>LN('データ処理シート(補正値)'!B120)</f>
        <v>-0.9493305859523552</v>
      </c>
      <c r="C118" s="2">
        <f>LN('データ処理シート(補正値)'!C120)</f>
        <v>-0.5378542961539099</v>
      </c>
      <c r="D118" s="2">
        <f>LN('データ処理シート(補正値)'!D120)</f>
        <v>-0.6337468372784977</v>
      </c>
      <c r="E118" s="2">
        <f>LN('データ処理シート(補正値)'!E120)</f>
        <v>-0.5466255278971782</v>
      </c>
      <c r="F118" s="2">
        <f>LN('データ処理シート(補正値)'!F120)</f>
        <v>-0.39779460180394477</v>
      </c>
      <c r="G118" s="2">
        <f>LN('データ処理シート(補正値)'!G120)</f>
        <v>-0.2957142441490452</v>
      </c>
      <c r="H118" s="2">
        <f>LN('データ処理シート(補正値)'!H120)</f>
        <v>-0.3298939212610904</v>
      </c>
      <c r="I118" s="2">
        <f>LN('データ処理シート(補正値)'!I120)</f>
        <v>-0.4013734902049108</v>
      </c>
      <c r="J118" s="2">
        <f>LN('データ処理シート(補正値)'!J120)</f>
        <v>-0.5121598467791274</v>
      </c>
      <c r="K118" s="2">
        <f>LN('データ処理シート(補正値)'!K120)</f>
        <v>-0.5819636515993304</v>
      </c>
      <c r="L118" s="2">
        <f>LN('データ処理シート(補正値)'!L120)</f>
        <v>-0.49265831981054176</v>
      </c>
      <c r="M118" s="2">
        <f>LN('データ処理シート(補正値)'!M120)</f>
        <v>-0.8818893051568227</v>
      </c>
      <c r="N118" s="2">
        <f>LN('データ処理シート(補正値)'!N120)</f>
        <v>-0.9493305859523552</v>
      </c>
      <c r="O118" s="2">
        <f>LN('データ処理シート(補正値)'!O120)</f>
        <v>-0.5108256237659905</v>
      </c>
      <c r="P118" s="2">
        <f>LN('データ処理シート(補正値)'!P120)</f>
        <v>-0.6266106567597011</v>
      </c>
      <c r="Q118" s="2">
        <f>LN('データ処理シート(補正値)'!Q120)</f>
        <v>-0.5636991133730589</v>
      </c>
      <c r="R118" s="2">
        <f>LN('データ処理シート(補正値)'!R120)</f>
        <v>-0.46968368043481556</v>
      </c>
      <c r="S118" s="2">
        <f>LN('データ処理シート(補正値)'!S120)</f>
        <v>-0.3624056186477175</v>
      </c>
    </row>
    <row r="119" spans="1:19" ht="15">
      <c r="A119" s="3">
        <v>55.5</v>
      </c>
      <c r="B119" s="2">
        <f>LN('データ処理シート(補正値)'!B121)</f>
        <v>-0.959720289801491</v>
      </c>
      <c r="C119" s="2">
        <f>LN('データ処理シート(補正値)'!C121)</f>
        <v>-0.5412848312506991</v>
      </c>
      <c r="D119" s="2">
        <f>LN('データ処理シート(補正値)'!D121)</f>
        <v>-0.6371449904446604</v>
      </c>
      <c r="E119" s="2">
        <f>LN('データ処理シート(補正値)'!E121)</f>
        <v>-0.5478354493998913</v>
      </c>
      <c r="F119" s="2">
        <f>LN('データ処理シート(補正値)'!F121)</f>
        <v>-0.3983901944362025</v>
      </c>
      <c r="G119" s="2">
        <f>LN('データ処理シート(補正値)'!G121)</f>
        <v>-0.2930296787783762</v>
      </c>
      <c r="H119" s="2">
        <f>LN('データ処理シート(補正値)'!H121)</f>
        <v>-0.33128570993391276</v>
      </c>
      <c r="I119" s="2">
        <f>LN('データ処理シート(補正値)'!I121)</f>
        <v>-0.40586518812950395</v>
      </c>
      <c r="J119" s="2">
        <f>LN('データ処理シート(補正値)'!J121)</f>
        <v>-0.5155032133171018</v>
      </c>
      <c r="K119" s="2">
        <f>LN('データ処理シート(補正値)'!K121)</f>
        <v>-0.5873467616737338</v>
      </c>
      <c r="L119" s="2">
        <f>LN('データ処理シート(補正値)'!L121)</f>
        <v>-0.49593701127224005</v>
      </c>
      <c r="M119" s="2">
        <f>LN('データ処理シート(補正値)'!M121)</f>
        <v>-0.8891620644859025</v>
      </c>
      <c r="N119" s="2">
        <f>LN('データ処理シート(補正値)'!N121)</f>
        <v>-0.9571127263944101</v>
      </c>
      <c r="O119" s="2">
        <f>LN('データ処理シート(補正値)'!O121)</f>
        <v>-0.5124936808666878</v>
      </c>
      <c r="P119" s="2">
        <f>LN('データ処理シート(補正値)'!P121)</f>
        <v>-0.6322402456564238</v>
      </c>
      <c r="Q119" s="2">
        <f>LN('データ処理シート(補正値)'!Q121)</f>
        <v>-0.5672196239621549</v>
      </c>
      <c r="R119" s="2">
        <f>LN('データ処理シート(補正値)'!R121)</f>
        <v>-0.4728877844255986</v>
      </c>
      <c r="S119" s="2">
        <f>LN('データ処理シート(補正値)'!S121)</f>
        <v>-0.3638434334173448</v>
      </c>
    </row>
    <row r="120" spans="1:19" ht="15">
      <c r="A120" s="3">
        <v>56</v>
      </c>
      <c r="B120" s="2">
        <f>LN('データ処理シート(補正値)'!B122)</f>
        <v>-0.9675840262617056</v>
      </c>
      <c r="C120" s="2">
        <f>LN('データ処理シート(補正値)'!C122)</f>
        <v>-0.5447271754416719</v>
      </c>
      <c r="D120" s="2">
        <f>LN('データ処理シート(補正値)'!D122)</f>
        <v>-0.6432148118117361</v>
      </c>
      <c r="E120" s="2">
        <f>LN('データ処理シート(補正値)'!E122)</f>
        <v>-0.5500863377192934</v>
      </c>
      <c r="F120" s="2">
        <f>LN('データ処理シート(補正値)'!F122)</f>
        <v>-0.4022702172116451</v>
      </c>
      <c r="G120" s="2">
        <f>LN('データ処理シート(補正値)'!G122)</f>
        <v>-0.2984060358147566</v>
      </c>
      <c r="H120" s="2">
        <f>LN('データ処理シート(補正値)'!H122)</f>
        <v>-0.33267943838251673</v>
      </c>
      <c r="I120" s="2">
        <f>LN('データ処理シート(補正値)'!I122)</f>
        <v>-0.40526512810549803</v>
      </c>
      <c r="J120" s="2">
        <f>LN('データ処理シート(補正値)'!J122)</f>
        <v>-0.5176824112292039</v>
      </c>
      <c r="K120" s="2">
        <f>LN('データ処理シート(補正値)'!K122)</f>
        <v>-0.5913128746786773</v>
      </c>
      <c r="L120" s="2">
        <f>LN('データ処理シート(補正値)'!L122)</f>
        <v>-0.4992264879226388</v>
      </c>
      <c r="M120" s="2">
        <f>LN('データ処理シート(補正値)'!M122)</f>
        <v>-0.8964881045779755</v>
      </c>
      <c r="N120" s="2">
        <f>LN('データ処理シート(補正値)'!N122)</f>
        <v>-0.9649559038554361</v>
      </c>
      <c r="O120" s="2">
        <f>LN('データ処理シート(補正値)'!O122)</f>
        <v>-0.5175146119167872</v>
      </c>
      <c r="P120" s="2">
        <f>LN('データ処理シート(補正値)'!P122)</f>
        <v>-0.6363888467413364</v>
      </c>
      <c r="Q120" s="2">
        <f>LN('データ処理シート(補正値)'!Q122)</f>
        <v>-0.5712835928031048</v>
      </c>
      <c r="R120" s="2">
        <f>LN('データ処理シート(補正値)'!R122)</f>
        <v>-0.4786811704394236</v>
      </c>
      <c r="S120" s="2">
        <f>LN('データ処理シート(補正値)'!S122)</f>
        <v>-0.36672527979223374</v>
      </c>
    </row>
    <row r="121" spans="1:19" ht="15">
      <c r="A121" s="3">
        <v>56.5</v>
      </c>
      <c r="B121" s="2">
        <f>LN('データ処理シート(補正値)'!B123)</f>
        <v>-0.9755100915341263</v>
      </c>
      <c r="C121" s="2">
        <f>LN('データ処理シート(補正値)'!C123)</f>
        <v>-0.5481814103097594</v>
      </c>
      <c r="D121" s="2">
        <f>LN('データ処理シート(補正値)'!D123)</f>
        <v>-0.6466453469085255</v>
      </c>
      <c r="E121" s="2">
        <f>LN('データ処理シート(補正値)'!E123)</f>
        <v>-0.5565205830281202</v>
      </c>
      <c r="F121" s="2">
        <f>LN('データ処理シート(補正値)'!F123)</f>
        <v>-0.40436571266486343</v>
      </c>
      <c r="G121" s="2">
        <f>LN('データ処理シート(補正値)'!G123)</f>
        <v>-0.2984060358147566</v>
      </c>
      <c r="H121" s="2">
        <f>LN('データ処理シート(補正値)'!H123)</f>
        <v>-0.342490308946776</v>
      </c>
      <c r="I121" s="2">
        <f>LN('データ処理シート(補正値)'!I123)</f>
        <v>-0.41521245956304426</v>
      </c>
      <c r="J121" s="2">
        <f>LN('データ処理シート(補正値)'!J123)</f>
        <v>-0.5274632649190139</v>
      </c>
      <c r="K121" s="2">
        <f>LN('データ処理シート(補正値)'!K123)</f>
        <v>-0.5989285053209638</v>
      </c>
      <c r="L121" s="2">
        <f>LN('データ処理シート(補正値)'!L123)</f>
        <v>-0.5008752929128224</v>
      </c>
      <c r="M121" s="2">
        <f>LN('データ処理シート(補正値)'!M123)</f>
        <v>-0.9088187170354541</v>
      </c>
      <c r="N121" s="2">
        <f>LN('データ処理シート(補正値)'!N123)</f>
        <v>-0.9755100915341263</v>
      </c>
      <c r="O121" s="2">
        <f>LN('データ処理シート(補正値)'!O123)</f>
        <v>-0.520875959619492</v>
      </c>
      <c r="P121" s="2">
        <f>LN('データ処理シート(補正値)'!P123)</f>
        <v>-0.6416938989710297</v>
      </c>
      <c r="Q121" s="2">
        <f>LN('データ処理シート(補正値)'!Q123)</f>
        <v>-0.5778561362252108</v>
      </c>
      <c r="R121" s="2">
        <f>LN('データ処理シート(補正値)'!R123)</f>
        <v>-0.4809432492841212</v>
      </c>
      <c r="S121" s="2">
        <f>LN('データ処理シート(補正値)'!S123)</f>
        <v>-0.36816932336446756</v>
      </c>
    </row>
    <row r="122" spans="1:19" ht="15">
      <c r="A122" s="3">
        <v>57</v>
      </c>
      <c r="B122" s="2">
        <f>LN('データ処理シート(補正値)'!B124)</f>
        <v>-0.9861768593383216</v>
      </c>
      <c r="C122" s="2">
        <f>LN('データ処理シート(補正値)'!C124)</f>
        <v>-0.5499130124740376</v>
      </c>
      <c r="D122" s="2">
        <f>LN('データ処理シート(補正値)'!D124)</f>
        <v>-0.6504709062795089</v>
      </c>
      <c r="E122" s="2">
        <f>LN('データ処理シート(補正値)'!E124)</f>
        <v>-0.5582666983661271</v>
      </c>
      <c r="F122" s="2">
        <f>LN('データ処理シート(補正値)'!F124)</f>
        <v>-0.40436571266486343</v>
      </c>
      <c r="G122" s="2">
        <f>LN('データ処理シート(補正値)'!G124)</f>
        <v>-0.2984060358147566</v>
      </c>
      <c r="H122" s="2">
        <f>LN('データ処理シート(補正値)'!H124)</f>
        <v>-0.33687231664255257</v>
      </c>
      <c r="I122" s="2">
        <f>LN('データ処理シート(補正値)'!I124)</f>
        <v>-0.411885675911087</v>
      </c>
      <c r="J122" s="2">
        <f>LN('データ処理シート(補正値)'!J124)</f>
        <v>-0.5256009093481451</v>
      </c>
      <c r="K122" s="2">
        <f>LN('データ処理シート(補正値)'!K124)</f>
        <v>-0.6000212025704614</v>
      </c>
      <c r="L122" s="2">
        <f>LN('データ処理シート(補正値)'!L124)</f>
        <v>-0.5058380822549516</v>
      </c>
      <c r="M122" s="2">
        <f>LN('データ処理シート(補正値)'!M124)</f>
        <v>-0.9162907318741551</v>
      </c>
      <c r="N122" s="2">
        <f>LN('データ処理シート(補正値)'!N124)</f>
        <v>-0.9834994815676051</v>
      </c>
      <c r="O122" s="2">
        <f>LN('データ処理シート(補正値)'!O124)</f>
        <v>-0.5225608799844117</v>
      </c>
      <c r="P122" s="2">
        <f>LN('データ処理シート(補正値)'!P124)</f>
        <v>-0.6451192115493638</v>
      </c>
      <c r="Q122" s="2">
        <f>LN('データ処理シート(補正値)'!Q124)</f>
        <v>-0.5791044645192851</v>
      </c>
      <c r="R122" s="2">
        <f>LN('データ処理シート(補正値)'!R124)</f>
        <v>-0.4815904984976559</v>
      </c>
      <c r="S122" s="2">
        <f>LN('データ処理シート(補正値)'!S124)</f>
        <v>-0.36961545521446737</v>
      </c>
    </row>
    <row r="123" spans="1:19" ht="15">
      <c r="A123" s="3">
        <v>57.5</v>
      </c>
      <c r="B123" s="2">
        <f>LN('データ処理シート(補正値)'!B125)</f>
        <v>-0.9942522733438669</v>
      </c>
      <c r="C123" s="2">
        <f>LN('データ処理シート(補正値)'!C125)</f>
        <v>-0.5551258826625706</v>
      </c>
      <c r="D123" s="2">
        <f>LN('データ処理シート(補正値)'!D125)</f>
        <v>-0.6562368265398482</v>
      </c>
      <c r="E123" s="2">
        <f>LN('データ処理シート(補正値)'!E125)</f>
        <v>-0.5652818095620494</v>
      </c>
      <c r="F123" s="2">
        <f>LN('データ処理シート(補正値)'!F125)</f>
        <v>-0.41037715246918505</v>
      </c>
      <c r="G123" s="2">
        <f>LN('データ処理シート(補正値)'!G125)</f>
        <v>-0.30245735803393514</v>
      </c>
      <c r="H123" s="2">
        <f>LN('データ処理シート(補正値)'!H125)</f>
        <v>-0.338273858567841</v>
      </c>
      <c r="I123" s="2">
        <f>LN('データ処理シート(補正値)'!I125)</f>
        <v>-0.41430405677536863</v>
      </c>
      <c r="J123" s="2">
        <f>LN('データ処理シート(補正値)'!J125)</f>
        <v>-0.5311984135739278</v>
      </c>
      <c r="K123" s="2">
        <f>LN('データ処理シート(補正値)'!K125)</f>
        <v>-0.6058691724528845</v>
      </c>
      <c r="L123" s="2">
        <f>LN('データ処理シート(補正値)'!L125)</f>
        <v>-0.5074978336733159</v>
      </c>
      <c r="M123" s="2">
        <f>LN('データ処理シート(補正値)'!M125)</f>
        <v>-0.9238189982949467</v>
      </c>
      <c r="N123" s="2">
        <f>LN('データ処理シート(補正値)'!N125)</f>
        <v>-0.991553216374702</v>
      </c>
      <c r="O123" s="2">
        <f>LN('データ処理シート(補正値)'!O125)</f>
        <v>-0.5276327420823718</v>
      </c>
      <c r="P123" s="2">
        <f>LN('データ処理シート(補正値)'!P125)</f>
        <v>-0.6531575323437869</v>
      </c>
      <c r="Q123" s="2">
        <f>LN('データ処理シート(補正値)'!Q125)</f>
        <v>-0.5868071447886187</v>
      </c>
      <c r="R123" s="2">
        <f>LN('データ処理シート(補正値)'!R125)</f>
        <v>-0.4874346709754151</v>
      </c>
      <c r="S123" s="2">
        <f>LN('データ処理シート(補正値)'!S125)</f>
        <v>-0.3725140079684784</v>
      </c>
    </row>
    <row r="124" spans="1:19" ht="15">
      <c r="A124" s="3">
        <v>58</v>
      </c>
      <c r="B124" s="2">
        <f>LN('データ処理シート(補正値)'!B126)</f>
        <v>-1.0023934309275668</v>
      </c>
      <c r="C124" s="2">
        <f>LN('データ処理シート(補正値)'!C126)</f>
        <v>-0.5568695622673976</v>
      </c>
      <c r="D124" s="2">
        <f>LN('データ処理シート(補正値)'!D126)</f>
        <v>-0.6562368265398482</v>
      </c>
      <c r="E124" s="2">
        <f>LN('データ処理シート(補正値)'!E126)</f>
        <v>-0.5670433037642193</v>
      </c>
      <c r="F124" s="2">
        <f>LN('データ処理シート(補正値)'!F126)</f>
        <v>-0.41037715246918505</v>
      </c>
      <c r="G124" s="2">
        <f>LN('データ処理シート(補正値)'!G126)</f>
        <v>-0.3011050927839216</v>
      </c>
      <c r="H124" s="2">
        <f>LN('データ処理シート(補正値)'!H126)</f>
        <v>-0.3396773675701612</v>
      </c>
      <c r="I124" s="2">
        <f>LN('データ処理シート(補正値)'!I126)</f>
        <v>-0.4164249483445064</v>
      </c>
      <c r="J124" s="2">
        <f>LN('データ処理シート(補正値)'!J126)</f>
        <v>-0.5323898016818314</v>
      </c>
      <c r="K124" s="2">
        <f>LN('データ処理シート(補正値)'!K126)</f>
        <v>-0.6091737467837666</v>
      </c>
      <c r="L124" s="2">
        <f>LN('データ処理シート(補正値)'!L126)</f>
        <v>-0.5124936808666878</v>
      </c>
      <c r="M124" s="2">
        <f>LN('データ処理シート(補正値)'!M126)</f>
        <v>-0.933945667112876</v>
      </c>
      <c r="N124" s="2">
        <f>LN('データ処理シート(補正値)'!N126)</f>
        <v>-0.9996723408132061</v>
      </c>
      <c r="O124" s="2">
        <f>LN('データ処理シート(補正値)'!O126)</f>
        <v>-0.5293290953305504</v>
      </c>
      <c r="P124" s="2">
        <f>LN('データ処理シート(補正値)'!P126)</f>
        <v>-0.6570081339440722</v>
      </c>
      <c r="Q124" s="2">
        <f>LN('データ処理シート(補正値)'!Q126)</f>
        <v>-0.590410103108833</v>
      </c>
      <c r="R124" s="2">
        <f>LN('データ処理シート(補正値)'!R126)</f>
        <v>-0.4874346709754151</v>
      </c>
      <c r="S124" s="2">
        <f>LN('データ処理シート(補正値)'!S126)</f>
        <v>-0.37542098675978763</v>
      </c>
    </row>
    <row r="125" spans="1:19" ht="15">
      <c r="A125" s="3">
        <v>58.5</v>
      </c>
      <c r="B125" s="2">
        <f>LN('データ処理シート(補正値)'!B127)</f>
        <v>-1.0106014113453965</v>
      </c>
      <c r="C125" s="2">
        <f>LN('データ処理シート(補正値)'!C127)</f>
        <v>-0.5603660693261269</v>
      </c>
      <c r="D125" s="2">
        <f>LN('データ処理シート(補正値)'!D127)</f>
        <v>-0.6566224058775729</v>
      </c>
      <c r="E125" s="2">
        <f>LN('データ処理シート(補正値)'!E127)</f>
        <v>-0.5675723576518791</v>
      </c>
      <c r="F125" s="2">
        <f>LN('データ処理シート(補正値)'!F127)</f>
        <v>-0.4112819934297291</v>
      </c>
      <c r="G125" s="2">
        <f>LN('データ処理シート(補正値)'!G127)</f>
        <v>-0.30381145438166457</v>
      </c>
      <c r="H125" s="2">
        <f>LN('データ処理シート(補正値)'!H127)</f>
        <v>-0.34249030894677585</v>
      </c>
      <c r="I125" s="2">
        <f>LN('データ処理シート(補正値)'!I127)</f>
        <v>-0.4188543452271804</v>
      </c>
      <c r="J125" s="2">
        <f>LN('データ処理シート(補正値)'!J127)</f>
        <v>-0.536314386533157</v>
      </c>
      <c r="K125" s="2">
        <f>LN('データ処理シート(補正値)'!K127)</f>
        <v>-0.6132275573840716</v>
      </c>
      <c r="L125" s="2">
        <f>LN('データ処理シート(補正値)'!L127)</f>
        <v>-0.5175146119167872</v>
      </c>
      <c r="M125" s="2">
        <f>LN('データ処理シート(補正値)'!M127)</f>
        <v>-0.9390477189967712</v>
      </c>
      <c r="N125" s="2">
        <f>LN('データ処理シート(補正値)'!N127)</f>
        <v>-1.0078579253996456</v>
      </c>
      <c r="O125" s="2">
        <f>LN('データ処理シート(補正値)'!O127)</f>
        <v>-0.5327304591540407</v>
      </c>
      <c r="P125" s="2">
        <f>LN('データ処理シート(補正値)'!P127)</f>
        <v>-0.6589390092302081</v>
      </c>
      <c r="Q125" s="2">
        <f>LN('データ処理シート(補正値)'!Q127)</f>
        <v>-0.5922164619815049</v>
      </c>
      <c r="R125" s="2">
        <f>LN('データ処理シート(補正値)'!R127)</f>
        <v>-0.490696252470825</v>
      </c>
      <c r="S125" s="2">
        <f>LN('データ処理シート(補正値)'!S127)</f>
        <v>-0.3768776512562519</v>
      </c>
    </row>
    <row r="126" spans="1:19" ht="15">
      <c r="A126" s="3">
        <v>59</v>
      </c>
      <c r="B126" s="2">
        <f>LN('データ処理シート(補正値)'!B128)</f>
        <v>-1.018877320649256</v>
      </c>
      <c r="C126" s="2">
        <f>LN('データ処理シート(補正値)'!C128)</f>
        <v>-0.5656338602609856</v>
      </c>
      <c r="D126" s="2">
        <f>LN('データ処理シート(補正値)'!D128)</f>
        <v>-0.6678693733756768</v>
      </c>
      <c r="E126" s="2">
        <f>LN('データ処理シート(補正値)'!E128)</f>
        <v>-0.5741204741383044</v>
      </c>
      <c r="F126" s="2">
        <f>LN('データ処理シート(補正値)'!F128)</f>
        <v>-0.41490956693616415</v>
      </c>
      <c r="G126" s="2">
        <f>LN('データ処理シート(補正値)'!G128)</f>
        <v>-0.3051673867928006</v>
      </c>
      <c r="H126" s="2">
        <f>LN('データ処理シート(補正値)'!H128)</f>
        <v>-0.34249030894677585</v>
      </c>
      <c r="I126" s="2">
        <f>LN('データ処理シート(補正値)'!I128)</f>
        <v>-0.4188543452271804</v>
      </c>
      <c r="J126" s="2">
        <f>LN('データ処理シート(補正値)'!J128)</f>
        <v>-0.539739633930633</v>
      </c>
      <c r="K126" s="2">
        <f>LN('データ処理シート(補正値)'!K128)</f>
        <v>-0.6169271546485361</v>
      </c>
      <c r="L126" s="2">
        <f>LN('データ処理シート(補正値)'!L128)</f>
        <v>-0.5191938734365074</v>
      </c>
      <c r="M126" s="2">
        <f>LN('データ処理シート(補正値)'!M128)</f>
        <v>-0.9467499393588635</v>
      </c>
      <c r="N126" s="2">
        <f>LN('データ処理シート(補正値)'!N128)</f>
        <v>-1.016111067156366</v>
      </c>
      <c r="O126" s="2">
        <f>LN('データ処理シート(補正値)'!O128)</f>
        <v>-0.5378542961539099</v>
      </c>
      <c r="P126" s="2">
        <f>LN('データ処理シート(補正値)'!P128)</f>
        <v>-0.665142984150348</v>
      </c>
      <c r="Q126" s="2">
        <f>LN('データ処理シート(補正値)'!Q128)</f>
        <v>-0.6000212025704617</v>
      </c>
      <c r="R126" s="2">
        <f>LN('データ処理シート(補正値)'!R128)</f>
        <v>-0.4965940415192663</v>
      </c>
      <c r="S126" s="2">
        <f>LN('データ処理シート(補正値)'!S128)</f>
        <v>-0.3797973613595867</v>
      </c>
    </row>
    <row r="127" spans="1:19" ht="15">
      <c r="A127" s="3">
        <v>59.5</v>
      </c>
      <c r="B127" s="2">
        <f>LN('データ処理シート(補正値)'!B129)</f>
        <v>-1.0272222925814367</v>
      </c>
      <c r="C127" s="2">
        <f>LN('データ処理シート(補正値)'!C129)</f>
        <v>-0.5673959752543851</v>
      </c>
      <c r="D127" s="2">
        <f>LN('データ処理シート(補正値)'!D129)</f>
        <v>-0.6721687741747535</v>
      </c>
      <c r="E127" s="2">
        <f>LN('データ処理シート(補正値)'!E129)</f>
        <v>-0.5764313808639844</v>
      </c>
      <c r="F127" s="2">
        <f>LN('データ処理シート(補正値)'!F129)</f>
        <v>-0.4158185201876561</v>
      </c>
      <c r="G127" s="2">
        <f>LN('データ処理シート(補正値)'!G129)</f>
        <v>-0.3065251602532608</v>
      </c>
      <c r="H127" s="2">
        <f>LN('データ処理シート(補正値)'!H129)</f>
        <v>-0.3481400414888949</v>
      </c>
      <c r="I127" s="2">
        <f>LN('データ処理シート(補正値)'!I129)</f>
        <v>-0.4252597354363438</v>
      </c>
      <c r="J127" s="2">
        <f>LN('データ処理シート(補正値)'!J129)</f>
        <v>-0.5442100677855743</v>
      </c>
      <c r="K127" s="2">
        <f>LN('データ処理シート(補正値)'!K129)</f>
        <v>-0.6232480531802781</v>
      </c>
      <c r="L127" s="2">
        <f>LN('データ処理シート(補正値)'!L129)</f>
        <v>-0.5225608799844117</v>
      </c>
      <c r="M127" s="2">
        <f>LN('データ処理シート(補正値)'!M129)</f>
        <v>-0.9571127263944101</v>
      </c>
      <c r="N127" s="2">
        <f>LN('データ処理シート(補正値)'!N129)</f>
        <v>-1.0244328904938582</v>
      </c>
      <c r="O127" s="2">
        <f>LN('データ処理シート(補正値)'!O129)</f>
        <v>-0.5412848312506991</v>
      </c>
      <c r="P127" s="2">
        <f>LN('データ処理シート(補正値)'!P129)</f>
        <v>-0.6709943759188121</v>
      </c>
      <c r="Q127" s="2">
        <f>LN('データ処理シート(補正値)'!Q129)</f>
        <v>-0.6018450221531594</v>
      </c>
      <c r="R127" s="2">
        <f>LN('データ処理シート(補正値)'!R129)</f>
        <v>-0.4982385082605194</v>
      </c>
      <c r="S127" s="2">
        <f>LN('データ処理シート(補正値)'!S129)</f>
        <v>-0.3812604194113469</v>
      </c>
    </row>
    <row r="128" spans="1:19" ht="15">
      <c r="A128" s="3">
        <v>60</v>
      </c>
      <c r="B128" s="2">
        <f>LN('データ処理シート(補正値)'!B130)</f>
        <v>-1.0412872220488403</v>
      </c>
      <c r="C128" s="2">
        <f>LN('データ処理シート(補正値)'!C130)</f>
        <v>-0.569161200778954</v>
      </c>
      <c r="D128" s="2">
        <f>LN('データ処理シート(補正値)'!D130)</f>
        <v>-0.6776676097115589</v>
      </c>
      <c r="E128" s="2">
        <f>LN('データ処理シート(補正値)'!E130)</f>
        <v>-0.5776779307538311</v>
      </c>
      <c r="F128" s="2">
        <f>LN('データ処理シート(補正値)'!F130)</f>
        <v>-0.4164249483445064</v>
      </c>
      <c r="G128" s="2">
        <f>LN('データ処理シート(補正値)'!G130)</f>
        <v>-0.30788477976930023</v>
      </c>
      <c r="H128" s="2">
        <f>LN('データ処理シート(補正値)'!H130)</f>
        <v>-0.3509769228240947</v>
      </c>
      <c r="I128" s="2">
        <f>LN('データ処理シート(補正値)'!I130)</f>
        <v>-0.4283244022542469</v>
      </c>
      <c r="J128" s="2">
        <f>LN('データ処理シート(補正値)'!J130)</f>
        <v>-0.5493932169152491</v>
      </c>
      <c r="K128" s="2">
        <f>LN('データ処理シート(補正値)'!K130)</f>
        <v>-0.6288586906775835</v>
      </c>
      <c r="L128" s="2">
        <f>LN('データ処理シート(補正値)'!L130)</f>
        <v>-0.5276327420823718</v>
      </c>
      <c r="M128" s="2">
        <f>LN('データ処理シート(補正値)'!M130)</f>
        <v>-0.9675840262617056</v>
      </c>
      <c r="N128" s="2">
        <f>LN('データ処理シート(補正値)'!N130)</f>
        <v>-1.0356374895067213</v>
      </c>
      <c r="O128" s="2">
        <f>LN('データ処理シート(補正値)'!O130)</f>
        <v>-0.5430045221302259</v>
      </c>
      <c r="P128" s="2">
        <f>LN('データ処理シート(補正値)'!P130)</f>
        <v>-0.6764867396668381</v>
      </c>
      <c r="Q128" s="2">
        <f>LN('データ処理シート(補正値)'!Q130)</f>
        <v>-0.6086222254902574</v>
      </c>
      <c r="R128" s="2">
        <f>LN('データ処理シート(補正値)'!R130)</f>
        <v>-0.5021962970679362</v>
      </c>
      <c r="S128" s="2">
        <f>LN('データ処理シート(補正値)'!S130)</f>
        <v>-0.3856624808119848</v>
      </c>
    </row>
    <row r="129" spans="1:19" ht="15">
      <c r="A129" s="3">
        <v>60.5</v>
      </c>
      <c r="B129" s="2">
        <f>LN('データ処理シート(補正値)'!B131)</f>
        <v>-1.0498221244986778</v>
      </c>
      <c r="C129" s="2">
        <f>LN('データ処理シート(補正値)'!C131)</f>
        <v>-0.5762534290884459</v>
      </c>
      <c r="D129" s="2">
        <f>LN('データ処理シート(補正値)'!D131)</f>
        <v>-0.6831968497067772</v>
      </c>
      <c r="E129" s="2">
        <f>LN('データ処理シート(補正値)'!E131)</f>
        <v>-0.5860881082665376</v>
      </c>
      <c r="F129" s="2">
        <f>LN('データ処理シート(補正値)'!F131)</f>
        <v>-0.4231200433468851</v>
      </c>
      <c r="G129" s="2">
        <f>LN('データ処理シート(補正値)'!G131)</f>
        <v>-0.3092462503676215</v>
      </c>
      <c r="H129" s="2">
        <f>LN('データ処理シート(補正値)'!H131)</f>
        <v>-0.35097692282409454</v>
      </c>
      <c r="I129" s="2">
        <f>LN('データ処理シート(補正値)'!I131)</f>
        <v>-0.4304752711123319</v>
      </c>
      <c r="J129" s="2">
        <f>LN('データ処理シート(補正値)'!J131)</f>
        <v>-0.5523423039689243</v>
      </c>
      <c r="K129" s="2">
        <f>LN('データ処理シート(補正値)'!K131)</f>
        <v>-0.6341238401104843</v>
      </c>
      <c r="L129" s="2">
        <f>LN('データ処理シート(補正値)'!L131)</f>
        <v>-0.5293290953305504</v>
      </c>
      <c r="M129" s="2">
        <f>LN('データ処理シート(補正値)'!M131)</f>
        <v>-0.9781661355922425</v>
      </c>
      <c r="N129" s="2">
        <f>LN('データ処理シート(補正値)'!N131)</f>
        <v>-1.0469690555162714</v>
      </c>
      <c r="O129" s="2">
        <f>LN('データ処理シート(補正値)'!O131)</f>
        <v>-0.5481814103097594</v>
      </c>
      <c r="P129" s="2">
        <f>LN('データ処理シート(補正値)'!P131)</f>
        <v>-0.6820094361494893</v>
      </c>
      <c r="Q129" s="2">
        <f>LN('データ処理シート(補正値)'!Q131)</f>
        <v>-0.6117515423559513</v>
      </c>
      <c r="R129" s="2">
        <f>LN('データ処理シート(補正値)'!R131)</f>
        <v>-0.5045122617093988</v>
      </c>
      <c r="S129" s="2">
        <f>LN('データ処理シート(補正値)'!S131)</f>
        <v>-0.38419297283262493</v>
      </c>
    </row>
    <row r="130" spans="1:19" ht="15">
      <c r="A130" s="3">
        <v>61</v>
      </c>
      <c r="B130" s="2">
        <f>LN('データ処理シート(補正値)'!B132)</f>
        <v>-1.0555527992076628</v>
      </c>
      <c r="C130" s="2">
        <f>LN('データ処理シート(補正値)'!C132)</f>
        <v>-0.5780343734594409</v>
      </c>
      <c r="D130" s="2">
        <f>LN('データ処理シート(補正値)'!D132)</f>
        <v>-0.6855759150636271</v>
      </c>
      <c r="E130" s="2">
        <f>LN('データ処理シート(補正値)'!E132)</f>
        <v>-0.5848310370764863</v>
      </c>
      <c r="F130" s="2">
        <f>LN('データ処理シート(補正値)'!F132)</f>
        <v>-0.42250954271742286</v>
      </c>
      <c r="G130" s="2">
        <f>LN('データ処理シート(補正値)'!G132)</f>
        <v>-0.3092462503676215</v>
      </c>
      <c r="H130" s="2">
        <f>LN('データ処理シート(補正値)'!H132)</f>
        <v>-0.34814004148889505</v>
      </c>
      <c r="I130" s="2">
        <f>LN('データ処理シート(補正値)'!I132)</f>
        <v>-0.4301677207485361</v>
      </c>
      <c r="J130" s="2">
        <f>LN('データ処理シート(補正値)'!J132)</f>
        <v>-0.5530374725753002</v>
      </c>
      <c r="K130" s="2">
        <f>LN('データ処理シート(補正値)'!K132)</f>
        <v>-0.6352557021441676</v>
      </c>
      <c r="L130" s="2">
        <f>LN('データ処理シート(補正値)'!L132)</f>
        <v>-0.5344354894051243</v>
      </c>
      <c r="M130" s="2">
        <f>LN('データ処理シート(補正値)'!M132)</f>
        <v>-0.9834994815676051</v>
      </c>
      <c r="N130" s="2">
        <f>LN('データ処理シート(補正値)'!N132)</f>
        <v>-1.05268335677971</v>
      </c>
      <c r="O130" s="2">
        <f>LN('データ処理シート(補正値)'!O132)</f>
        <v>-0.5516476182862456</v>
      </c>
      <c r="P130" s="2">
        <f>LN('データ処理シート(補正値)'!P132)</f>
        <v>-0.6843856748913726</v>
      </c>
      <c r="Q130" s="2">
        <f>LN('データ処理シート(補正値)'!Q132)</f>
        <v>-0.6141511743334477</v>
      </c>
      <c r="R130" s="2">
        <f>LN('データ処理シート(補正値)'!R132)</f>
        <v>-0.5071656629345037</v>
      </c>
      <c r="S130" s="2">
        <f>LN('データ処理シート(補正値)'!S132)</f>
        <v>-0.38419297283262493</v>
      </c>
    </row>
    <row r="131" spans="1:19" ht="15">
      <c r="A131" s="3">
        <v>61.5</v>
      </c>
      <c r="B131" s="2">
        <f>LN('データ処理シート(補正値)'!B133)</f>
        <v>-1.0671136216087387</v>
      </c>
      <c r="C131" s="2">
        <f>LN('データ処理シート(補正値)'!C133)</f>
        <v>-0.579818495252942</v>
      </c>
      <c r="D131" s="2">
        <f>LN('データ処理シート(補正値)'!D133)</f>
        <v>-0.6915484591962482</v>
      </c>
      <c r="E131" s="2">
        <f>LN('データ処理シート(補正値)'!E133)</f>
        <v>-0.5884268697895423</v>
      </c>
      <c r="F131" s="2">
        <f>LN('データ処理シート(補正値)'!F133)</f>
        <v>-0.4286313861400038</v>
      </c>
      <c r="G131" s="2">
        <f>LN('データ処理シート(補正値)'!G133)</f>
        <v>-0.31334181923235843</v>
      </c>
      <c r="H131" s="2">
        <f>LN('データ処理シート(補正値)'!H133)</f>
        <v>-0.3566749439387323</v>
      </c>
      <c r="I131" s="2">
        <f>LN('データ処理シート(補正値)'!I133)</f>
        <v>-0.43695577519953516</v>
      </c>
      <c r="J131" s="2">
        <f>LN('データ処理シート(補正値)'!J133)</f>
        <v>-0.5603660693261269</v>
      </c>
      <c r="K131" s="2">
        <f>LN('データ処理シート(補正値)'!K133)</f>
        <v>-0.6443570163905132</v>
      </c>
      <c r="L131" s="2">
        <f>LN('データ処理シート(補正値)'!L133)</f>
        <v>-0.5361434317502807</v>
      </c>
      <c r="M131" s="2">
        <f>LN('データ処理シート(補正値)'!M133)</f>
        <v>-0.9942522733438669</v>
      </c>
      <c r="N131" s="2">
        <f>LN('データ処理シート(補正値)'!N133)</f>
        <v>-1.0642108619507773</v>
      </c>
      <c r="O131" s="2">
        <f>LN('データ処理シート(補正値)'!O133)</f>
        <v>-0.5551258826625706</v>
      </c>
      <c r="P131" s="2">
        <f>LN('データ処理シート(補正値)'!P133)</f>
        <v>-0.6923475003893811</v>
      </c>
      <c r="Q131" s="2">
        <f>LN('データ処理シート(補正値)'!Q133)</f>
        <v>-0.6215709820707236</v>
      </c>
      <c r="R131" s="2">
        <f>LN('データ処理シート(補正値)'!R133)</f>
        <v>-0.5155032133171018</v>
      </c>
      <c r="S131" s="2">
        <f>LN('データ処理シート(補正値)'!S133)</f>
        <v>-0.390084006069862</v>
      </c>
    </row>
    <row r="132" spans="1:19" ht="15">
      <c r="A132" s="3">
        <v>62</v>
      </c>
      <c r="B132" s="2">
        <f>LN('データ処理シート(補正値)'!B134)</f>
        <v>-1.0758728016986203</v>
      </c>
      <c r="C132" s="2">
        <f>LN('データ処理シート(補正値)'!C134)</f>
        <v>-0.5851900390548531</v>
      </c>
      <c r="D132" s="2">
        <f>LN('データ処理シート(補正値)'!D134)</f>
        <v>-0.6971552019574841</v>
      </c>
      <c r="E132" s="2">
        <f>LN('データ処理シート(補正値)'!E134)</f>
        <v>-0.5878866699024524</v>
      </c>
      <c r="F132" s="2">
        <f>LN('データ処理シート(補正値)'!F134)</f>
        <v>-0.42924563677356775</v>
      </c>
      <c r="G132" s="2">
        <f>LN('データ処理シート(補正値)'!G134)</f>
        <v>-0.3119747650208255</v>
      </c>
      <c r="H132" s="2">
        <f>LN('データ処理シート(補正値)'!H134)</f>
        <v>-0.35239838717147204</v>
      </c>
      <c r="I132" s="2">
        <f>LN('データ処理シート(補正値)'!I134)</f>
        <v>-0.43540898448123644</v>
      </c>
      <c r="J132" s="2">
        <f>LN('データ処理シート(補正値)'!J134)</f>
        <v>-0.5612421096800068</v>
      </c>
      <c r="K132" s="2">
        <f>LN('データ処理シート(補正値)'!K134)</f>
        <v>-0.6462635946610948</v>
      </c>
      <c r="L132" s="2">
        <f>LN('データ処理シート(補正値)'!L134)</f>
        <v>-0.5412848312506991</v>
      </c>
      <c r="M132" s="2">
        <f>LN('データ処理シート(補正値)'!M134)</f>
        <v>-1.0023934309275668</v>
      </c>
      <c r="N132" s="2">
        <f>LN('データ処理シート(補正値)'!N134)</f>
        <v>-1.072944541919532</v>
      </c>
      <c r="O132" s="2">
        <f>LN('データ処理シート(補正値)'!O134)</f>
        <v>-0.5586162876023391</v>
      </c>
      <c r="P132" s="2">
        <f>LN('データ処理シート(補正値)'!P134)</f>
        <v>-0.6963523115088937</v>
      </c>
      <c r="Q132" s="2">
        <f>LN('データ処理シート(補正値)'!Q134)</f>
        <v>-0.6253016336648779</v>
      </c>
      <c r="R132" s="2">
        <f>LN('データ処理シート(補正値)'!R134)</f>
        <v>-0.5171790977381661</v>
      </c>
      <c r="S132" s="2">
        <f>LN('データ処理シート(補正値)'!S134)</f>
        <v>-0.3930425881096072</v>
      </c>
    </row>
    <row r="133" spans="1:19" ht="15">
      <c r="A133" s="3">
        <v>62.5</v>
      </c>
      <c r="B133" s="2">
        <f>LN('データ処理シート(補正値)'!B135)</f>
        <v>-1.0906441190189329</v>
      </c>
      <c r="C133" s="2">
        <f>LN('データ処理シート(補正値)'!C135)</f>
        <v>-0.5887871652357026</v>
      </c>
      <c r="D133" s="2">
        <f>LN('データ処理シート(補正値)'!D135)</f>
        <v>-0.7007762077244364</v>
      </c>
      <c r="E133" s="2">
        <f>LN('データ処理シート(補正値)'!E135)</f>
        <v>-0.5982007032509916</v>
      </c>
      <c r="F133" s="2">
        <f>LN('データ処理シート(補正値)'!F135)</f>
        <v>-0.4298602649428859</v>
      </c>
      <c r="G133" s="2">
        <f>LN('データ処理シート(補正値)'!G135)</f>
        <v>-0.3133418192323587</v>
      </c>
      <c r="H133" s="2">
        <f>LN('データ処理シート(補正値)'!H135)</f>
        <v>-0.353821874956326</v>
      </c>
      <c r="I133" s="2">
        <f>LN('データ処理シート(補正値)'!I135)</f>
        <v>-0.4391253096007995</v>
      </c>
      <c r="J133" s="2">
        <f>LN('データ処理シート(補正値)'!J135)</f>
        <v>-0.5659860349432663</v>
      </c>
      <c r="K133" s="2">
        <f>LN('データ処理シート(補正値)'!K135)</f>
        <v>-0.6535419259675859</v>
      </c>
      <c r="L133" s="2">
        <f>LN('データ処理シート(補正値)'!L135)</f>
        <v>-0.5447271754416719</v>
      </c>
      <c r="M133" s="2">
        <f>LN('データ処理シート(補正値)'!M135)</f>
        <v>-1.016111067156366</v>
      </c>
      <c r="N133" s="2">
        <f>LN('データ処理シート(補正値)'!N135)</f>
        <v>-1.0847093834991184</v>
      </c>
      <c r="O133" s="2">
        <f>LN('データ処理シート(補正値)'!O135)</f>
        <v>-0.5603660693261269</v>
      </c>
      <c r="P133" s="2">
        <f>LN('データ処理シート(補正値)'!P135)</f>
        <v>-0.7019861292271496</v>
      </c>
      <c r="Q133" s="2">
        <f>LN('データ処理シート(補正値)'!Q135)</f>
        <v>-0.6303601924611805</v>
      </c>
      <c r="R133" s="2">
        <f>LN('データ処理シート(補正値)'!R135)</f>
        <v>-0.519530064396137</v>
      </c>
      <c r="S133" s="2">
        <f>LN('データ処理シート(補正値)'!S135)</f>
        <v>-0.39156220293917304</v>
      </c>
    </row>
    <row r="134" spans="1:19" ht="15">
      <c r="A134" s="3">
        <v>63</v>
      </c>
      <c r="B134" s="2">
        <f>LN('データ処理シート(補正値)'!B136)</f>
        <v>-1.0966142860054366</v>
      </c>
      <c r="C134" s="2">
        <f>LN('データ処理シート(補正値)'!C136)</f>
        <v>-0.5923972774598024</v>
      </c>
      <c r="D134" s="2">
        <f>LN('データ処理シート(補正値)'!D136)</f>
        <v>-0.707246104939447</v>
      </c>
      <c r="E134" s="2">
        <f>LN('データ処理シート(補正値)'!E136)</f>
        <v>-0.6023928172914812</v>
      </c>
      <c r="F134" s="2">
        <f>LN('データ処理シート(補正値)'!F136)</f>
        <v>-0.43386458262986216</v>
      </c>
      <c r="G134" s="2">
        <f>LN('データ処理シート(補正値)'!G136)</f>
        <v>-0.3174542307854511</v>
      </c>
      <c r="H134" s="2">
        <f>LN('データ処理シート(補正値)'!H136)</f>
        <v>-0.35524739194754684</v>
      </c>
      <c r="I134" s="2">
        <f>LN('データ処理シート(補正値)'!I136)</f>
        <v>-0.43850496218636453</v>
      </c>
      <c r="J134" s="2">
        <f>LN('データ処理シート(補正値)'!J136)</f>
        <v>-0.568278198514076</v>
      </c>
      <c r="K134" s="2">
        <f>LN('データ処理シート(補正値)'!K136)</f>
        <v>-0.6539264674066639</v>
      </c>
      <c r="L134" s="2">
        <f>LN('データ処理シート(補正値)'!L136)</f>
        <v>-0.5464528014091419</v>
      </c>
      <c r="M134" s="2">
        <f>LN('データ処理シート(補正値)'!M136)</f>
        <v>-1.0216512475319814</v>
      </c>
      <c r="N134" s="2">
        <f>LN('データ処理シート(補正値)'!N136)</f>
        <v>-1.0906441190189329</v>
      </c>
      <c r="O134" s="2">
        <f>LN('データ処理シート(補正値)'!O136)</f>
        <v>-0.5656338602609856</v>
      </c>
      <c r="P134" s="2">
        <f>LN('データ処理シート(補正値)'!P136)</f>
        <v>-0.706029806390959</v>
      </c>
      <c r="Q134" s="2">
        <f>LN('データ処理シート(補正値)'!Q136)</f>
        <v>-0.6341238401104843</v>
      </c>
      <c r="R134" s="2">
        <f>LN('データ処理シート(補正値)'!R136)</f>
        <v>-0.5212127166524778</v>
      </c>
      <c r="S134" s="2">
        <f>LN('データ処理シート(補正値)'!S136)</f>
        <v>-0.3930425881096075</v>
      </c>
    </row>
    <row r="135" spans="1:19" ht="15">
      <c r="A135" s="3">
        <v>63.5</v>
      </c>
      <c r="B135" s="2">
        <f>LN('データ処理シート(補正値)'!B137)</f>
        <v>-1.1026203100656486</v>
      </c>
      <c r="C135" s="2">
        <f>LN('データ処理シート(補正値)'!C137)</f>
        <v>-0.5960204698292226</v>
      </c>
      <c r="D135" s="2">
        <f>LN('データ処理シート(補正値)'!D137)</f>
        <v>-0.709276562489829</v>
      </c>
      <c r="E135" s="2">
        <f>LN('データ処理シート(補正値)'!E137)</f>
        <v>-0.6060524737090116</v>
      </c>
      <c r="F135" s="2">
        <f>LN('データ処理シート(補正値)'!F137)</f>
        <v>-0.43540898448123644</v>
      </c>
      <c r="G135" s="2">
        <f>LN('データ処理シート(補正値)'!G137)</f>
        <v>-0.3174542307854511</v>
      </c>
      <c r="H135" s="2">
        <f>LN('データ処理シート(補正値)'!H137)</f>
        <v>-0.35667494393873245</v>
      </c>
      <c r="I135" s="2">
        <f>LN('データ処理シート(補正値)'!I137)</f>
        <v>-0.44161055474451766</v>
      </c>
      <c r="J135" s="2">
        <f>LN('データ処理シート(補正値)'!J137)</f>
        <v>-0.5718148953924204</v>
      </c>
      <c r="K135" s="2">
        <f>LN('データ処理シート(補正値)'!K137)</f>
        <v>-0.6597124044737079</v>
      </c>
      <c r="L135" s="2">
        <f>LN('データ処理シート(補正値)'!L137)</f>
        <v>-0.5499130124740376</v>
      </c>
      <c r="M135" s="2">
        <f>LN('データ処理シート(補正値)'!M137)</f>
        <v>-1.030019497202498</v>
      </c>
      <c r="N135" s="2">
        <f>LN('データ処理シート(補正値)'!N137)</f>
        <v>-1.0996127890016933</v>
      </c>
      <c r="O135" s="2">
        <f>LN('データ処理シート(補正値)'!O137)</f>
        <v>-0.569161200778954</v>
      </c>
      <c r="P135" s="2">
        <f>LN('データ処理シート(補正値)'!P137)</f>
        <v>-0.7104968188950583</v>
      </c>
      <c r="Q135" s="2">
        <f>LN('データ処理シート(補正値)'!Q137)</f>
        <v>-0.6384696192692495</v>
      </c>
      <c r="R135" s="2">
        <f>LN('データ処理シート(補正値)'!R137)</f>
        <v>-0.5256009093481451</v>
      </c>
      <c r="S135" s="2">
        <f>LN('データ処理シート(補正値)'!S137)</f>
        <v>-0.3989861420104552</v>
      </c>
    </row>
    <row r="136" spans="1:19" ht="15">
      <c r="A136" s="3">
        <v>64</v>
      </c>
      <c r="B136" s="2">
        <f>LN('データ処理シート(補正値)'!B138)</f>
        <v>-1.1147416705979933</v>
      </c>
      <c r="C136" s="2">
        <f>LN('データ処理シート(補正値)'!C138)</f>
        <v>-0.5996568374726066</v>
      </c>
      <c r="D136" s="2">
        <f>LN('データ処理シート(補正値)'!D138)</f>
        <v>-0.715392789507265</v>
      </c>
      <c r="E136" s="2">
        <f>LN('データ処理シート(補正値)'!E138)</f>
        <v>-0.6060524737090116</v>
      </c>
      <c r="F136" s="2">
        <f>LN('データ処理シート(補正値)'!F138)</f>
        <v>-0.43386458262986216</v>
      </c>
      <c r="G136" s="2">
        <f>LN('データ処理シート(補正値)'!G138)</f>
        <v>-0.31608154697347907</v>
      </c>
      <c r="H136" s="2">
        <f>LN('データ処理シート(補正値)'!H138)</f>
        <v>-0.3581045367483267</v>
      </c>
      <c r="I136" s="2">
        <f>LN('データ処理シート(補正値)'!I138)</f>
        <v>-0.444725822061467</v>
      </c>
      <c r="J136" s="2">
        <f>LN('データ処理シート(補正値)'!J138)</f>
        <v>-0.5753641449035618</v>
      </c>
      <c r="K136" s="2">
        <f>LN('データ処理シート(補正値)'!K138)</f>
        <v>-0.6635883783184009</v>
      </c>
      <c r="L136" s="2">
        <f>LN('データ処理シート(補正値)'!L138)</f>
        <v>-0.5568695622673976</v>
      </c>
      <c r="M136" s="2">
        <f>LN('データ処理シート(補正値)'!M138)</f>
        <v>-1.0384583658483626</v>
      </c>
      <c r="N136" s="2">
        <f>LN('データ処理シート(補正値)'!N138)</f>
        <v>-1.1086626245216111</v>
      </c>
      <c r="O136" s="2">
        <f>LN('データ処理シート(補正値)'!O138)</f>
        <v>-0.5709295478356962</v>
      </c>
      <c r="P136" s="2">
        <f>LN('データ処理シート(補正値)'!P138)</f>
        <v>-0.7166205367455875</v>
      </c>
      <c r="Q136" s="2">
        <f>LN('データ処理シート(補正値)'!Q138)</f>
        <v>-0.6441665583383233</v>
      </c>
      <c r="R136" s="2">
        <f>LN('データ処理シート(補正値)'!R138)</f>
        <v>-0.5272938164732981</v>
      </c>
      <c r="S136" s="2">
        <f>LN('データ処理シート(補正値)'!S138)</f>
        <v>-0.4019712188539085</v>
      </c>
    </row>
    <row r="137" spans="1:19" ht="15">
      <c r="A137" s="3">
        <v>64.5</v>
      </c>
      <c r="B137" s="2">
        <f>LN('データ処理シート(補正値)'!B139)</f>
        <v>-1.1208578976154293</v>
      </c>
      <c r="C137" s="2">
        <f>LN('データ処理シート(補正値)'!C139)</f>
        <v>-0.603306476560156</v>
      </c>
      <c r="D137" s="2">
        <f>LN('データ処理シート(補正値)'!D139)</f>
        <v>-0.715392789507265</v>
      </c>
      <c r="E137" s="2">
        <f>LN('データ処理シート(補正値)'!E139)</f>
        <v>-0.6115671935675224</v>
      </c>
      <c r="F137" s="2">
        <f>LN('データ処理シート(補正値)'!F139)</f>
        <v>-0.4400565528777832</v>
      </c>
      <c r="G137" s="2">
        <f>LN('データ処理シート(補正値)'!G139)</f>
        <v>-0.3188288014486176</v>
      </c>
      <c r="H137" s="2">
        <f>LN('データ処理シート(補正値)'!H139)</f>
        <v>-0.35953617621976464</v>
      </c>
      <c r="I137" s="2">
        <f>LN('データ処理シート(補正値)'!I139)</f>
        <v>-0.4456622978595773</v>
      </c>
      <c r="J137" s="2">
        <f>LN('データ処理シート(補正値)'!J139)</f>
        <v>-0.5776779307538313</v>
      </c>
      <c r="K137" s="2">
        <f>LN('データ処理シート(補正値)'!K139)</f>
        <v>-0.6659211943063538</v>
      </c>
      <c r="L137" s="2">
        <f>LN('データ処理シート(補正値)'!L139)</f>
        <v>-0.5568695622673976</v>
      </c>
      <c r="M137" s="2">
        <f>LN('データ処理シート(補正値)'!M139)</f>
        <v>-1.0469690555162714</v>
      </c>
      <c r="N137" s="2">
        <f>LN('データ処理シート(補正値)'!N139)</f>
        <v>-1.1147416705979933</v>
      </c>
      <c r="O137" s="2">
        <f>LN('データ処理シート(補正値)'!O139)</f>
        <v>-0.5762534290884459</v>
      </c>
      <c r="P137" s="2">
        <f>LN('データ処理シート(補正値)'!P139)</f>
        <v>-0.7211352171001142</v>
      </c>
      <c r="Q137" s="2">
        <f>LN('データ処理シート(補正値)'!Q139)</f>
        <v>-0.6466453469085255</v>
      </c>
      <c r="R137" s="2">
        <f>LN('データ処理シート(補正値)'!R139)</f>
        <v>-0.531708834682415</v>
      </c>
      <c r="S137" s="2">
        <f>LN('データ処理シート(補正値)'!S139)</f>
        <v>-0.4034671054454914</v>
      </c>
    </row>
    <row r="138" spans="1:19" ht="15">
      <c r="A138" s="3">
        <v>65</v>
      </c>
      <c r="B138" s="2">
        <f>LN('データ処理シート(補正値)'!B140)</f>
        <v>-1.1301029557594804</v>
      </c>
      <c r="C138" s="2">
        <f>LN('データ処理シート(補正値)'!C140)</f>
        <v>-0.6069694843188931</v>
      </c>
      <c r="D138" s="2">
        <f>LN('データ処理シート(補正値)'!D140)</f>
        <v>-0.7256703722655053</v>
      </c>
      <c r="E138" s="2">
        <f>LN('データ処理シート(補正値)'!E140)</f>
        <v>-0.6152606419028741</v>
      </c>
      <c r="F138" s="2">
        <f>LN('データ処理シート(補正値)'!F140)</f>
        <v>-0.44161055474451766</v>
      </c>
      <c r="G138" s="2">
        <f>LN('データ処理シート(補正値)'!G140)</f>
        <v>-0.320205264157341</v>
      </c>
      <c r="H138" s="2">
        <f>LN('データ処理シート(補正値)'!H140)</f>
        <v>-0.3609698682216131</v>
      </c>
      <c r="I138" s="2">
        <f>LN('データ処理シート(補正値)'!I140)</f>
        <v>-0.44941699563734716</v>
      </c>
      <c r="J138" s="2">
        <f>LN('データ処理シート(補正値)'!J140)</f>
        <v>-0.5825006604728816</v>
      </c>
      <c r="K138" s="2">
        <f>LN('データ処理シート(補正値)'!K140)</f>
        <v>-0.6733445532637656</v>
      </c>
      <c r="L138" s="2">
        <f>LN('データ処理シート(補正値)'!L140)</f>
        <v>-0.5621189181535411</v>
      </c>
      <c r="M138" s="2">
        <f>LN('データ処理シート(補正値)'!M140)</f>
        <v>-1.058430499035278</v>
      </c>
      <c r="N138" s="2">
        <f>LN('データ処理シート(補正値)'!N140)</f>
        <v>-1.1363141558521213</v>
      </c>
      <c r="O138" s="2">
        <f>LN('データ処理シート(補正値)'!O140)</f>
        <v>-0.5780343734594409</v>
      </c>
      <c r="P138" s="2">
        <f>LN('データ処理シート(補正値)'!P140)</f>
        <v>-0.7269108107127544</v>
      </c>
      <c r="Q138" s="2">
        <f>LN('データ処理シート(補正値)'!Q140)</f>
        <v>-0.6537341782031103</v>
      </c>
      <c r="R138" s="2">
        <f>LN('データ処理シート(補正値)'!R140)</f>
        <v>-0.5340942507053451</v>
      </c>
      <c r="S138" s="2">
        <f>LN('データ処理シート(補正値)'!S140)</f>
        <v>-0.4019712188539085</v>
      </c>
    </row>
    <row r="139" spans="1:19" ht="15">
      <c r="A139" s="3">
        <v>65.5</v>
      </c>
      <c r="B139" s="2">
        <f>LN('データ処理シート(補正値)'!B141)</f>
        <v>-1.1394342831883648</v>
      </c>
      <c r="C139" s="2">
        <f>LN('データ処理シート(補正値)'!C141)</f>
        <v>-0.6088060321261943</v>
      </c>
      <c r="D139" s="2">
        <f>LN('データ処理シート(補正値)'!D141)</f>
        <v>-0.7260836808062101</v>
      </c>
      <c r="E139" s="2">
        <f>LN('データ処理シート(補正値)'!E141)</f>
        <v>-0.6158158376236218</v>
      </c>
      <c r="F139" s="2">
        <f>LN('データ処理シート(補正値)'!F141)</f>
        <v>-0.44098866417721094</v>
      </c>
      <c r="G139" s="2">
        <f>LN('データ処理シート(補正値)'!G141)</f>
        <v>-0.32158362412746244</v>
      </c>
      <c r="H139" s="2">
        <f>LN('データ処理シート(補正値)'!H141)</f>
        <v>-0.3624056186477175</v>
      </c>
      <c r="I139" s="2">
        <f>LN('データ処理シート(補正値)'!I141)</f>
        <v>-0.45192798251850513</v>
      </c>
      <c r="J139" s="2">
        <f>LN('データ処理シート(補正値)'!J141)</f>
        <v>-0.5848310370764865</v>
      </c>
      <c r="K139" s="2">
        <f>LN('データ処理シート(補正値)'!K141)</f>
        <v>-0.6757002669562246</v>
      </c>
      <c r="L139" s="2">
        <f>LN('データ処理シート(補正値)'!L141)</f>
        <v>-0.5656338602609856</v>
      </c>
      <c r="M139" s="2">
        <f>LN('データ処理シート(補正値)'!M141)</f>
        <v>-1.0642108619507773</v>
      </c>
      <c r="N139" s="2">
        <f>LN('データ処理シート(補正値)'!N141)</f>
        <v>-1.1425641761972924</v>
      </c>
      <c r="O139" s="2">
        <f>LN('データ処理シート(補正値)'!O141)</f>
        <v>-0.581605805827038</v>
      </c>
      <c r="P139" s="2">
        <f>LN('データ処理シート(補正値)'!P141)</f>
        <v>-0.7289816335691613</v>
      </c>
      <c r="Q139" s="2">
        <f>LN('データ処理シート(補正値)'!Q141)</f>
        <v>-0.6537341782031103</v>
      </c>
      <c r="R139" s="2">
        <f>LN('データ処理シート(補正値)'!R141)</f>
        <v>-0.5358016098361678</v>
      </c>
      <c r="S139" s="2">
        <f>LN('データ処理シート(補正値)'!S141)</f>
        <v>-0.4049652330665133</v>
      </c>
    </row>
    <row r="140" spans="1:19" ht="15">
      <c r="A140" s="3">
        <v>66</v>
      </c>
      <c r="B140" s="2">
        <f>LN('データ処理シート(補正値)'!B142)</f>
        <v>-1.1457038962019601</v>
      </c>
      <c r="C140" s="2">
        <f>LN('データ処理シート(補正値)'!C142)</f>
        <v>-0.6143360001356557</v>
      </c>
      <c r="D140" s="2">
        <f>LN('データ処理シート(補正値)'!D142)</f>
        <v>-0.7343859285765428</v>
      </c>
      <c r="E140" s="2">
        <f>LN('データ処理シート(補正値)'!E142)</f>
        <v>-0.6232480531802781</v>
      </c>
      <c r="F140" s="2">
        <f>LN('データ処理シート(補正値)'!F142)</f>
        <v>-0.4472250423563959</v>
      </c>
      <c r="G140" s="2">
        <f>LN('データ処理シート(補正値)'!G142)</f>
        <v>-0.32434605682337253</v>
      </c>
      <c r="H140" s="2">
        <f>LN('データ処理シート(補正値)'!H142)</f>
        <v>-0.36528331847533246</v>
      </c>
      <c r="I140" s="2">
        <f>LN('データ処理シート(補正値)'!I142)</f>
        <v>-0.454445290329883</v>
      </c>
      <c r="J140" s="2">
        <f>LN('データ処理シート(補正値)'!J142)</f>
        <v>-0.5889673616502816</v>
      </c>
      <c r="K140" s="2">
        <f>LN('データ処理シート(補正値)'!K142)</f>
        <v>-0.6800335414145621</v>
      </c>
      <c r="L140" s="2">
        <f>LN('データ処理シート(補正値)'!L142)</f>
        <v>-0.5673959752543851</v>
      </c>
      <c r="M140" s="2">
        <f>LN('データ処理シート(補正値)'!M142)</f>
        <v>-1.072944541919532</v>
      </c>
      <c r="N140" s="2">
        <f>LN('データ処理シート(補正値)'!N142)</f>
        <v>-1.152013065395225</v>
      </c>
      <c r="O140" s="2">
        <f>LN('データ処理シート(補正値)'!O142)</f>
        <v>-0.5851900390548531</v>
      </c>
      <c r="P140" s="2">
        <f>LN('データ処理シート(補正値)'!P142)</f>
        <v>-0.7377262239579128</v>
      </c>
      <c r="Q140" s="2">
        <f>LN('データ処理シート(補正値)'!Q142)</f>
        <v>-0.6600993265137449</v>
      </c>
      <c r="R140" s="2">
        <f>LN('データ処理シート(補正値)'!R142)</f>
        <v>-0.5402544344568028</v>
      </c>
      <c r="S140" s="2">
        <f>LN('データ処理シート(補正値)'!S142)</f>
        <v>-0.4109802887962745</v>
      </c>
    </row>
    <row r="141" spans="1:19" ht="15">
      <c r="A141" s="3">
        <v>66.5</v>
      </c>
      <c r="B141" s="2">
        <f>LN('データ処理シート(補正値)'!B143)</f>
        <v>-1.1583622930738837</v>
      </c>
      <c r="C141" s="2">
        <f>LN('データ処理シート(補正値)'!C143)</f>
        <v>-0.616186139423817</v>
      </c>
      <c r="D141" s="2">
        <f>LN('データ処理シート(補正値)'!D143)</f>
        <v>-0.7377262239579127</v>
      </c>
      <c r="E141" s="2">
        <f>LN('データ処理シート(補正値)'!E143)</f>
        <v>-0.625862433754349</v>
      </c>
      <c r="F141" s="2">
        <f>LN('データ処理シート(補正値)'!F143)</f>
        <v>-0.4469122980223378</v>
      </c>
      <c r="G141" s="2">
        <f>LN('データ処理シート(補正値)'!G143)</f>
        <v>-0.32434605682337225</v>
      </c>
      <c r="H141" s="2">
        <f>LN('データ処理シート(補正値)'!H143)</f>
        <v>-0.36816932336446756</v>
      </c>
      <c r="I141" s="2">
        <f>LN('データ処理シート(補正値)'!I143)</f>
        <v>-0.4623529703152127</v>
      </c>
      <c r="J141" s="2">
        <f>LN('データ処理シート(補正値)'!J143)</f>
        <v>-0.5943884085366815</v>
      </c>
      <c r="K141" s="2">
        <f>LN('データ処理シート(補正値)'!K143)</f>
        <v>-0.6879606538726452</v>
      </c>
      <c r="L141" s="2">
        <f>LN('データ処理シート(補正値)'!L143)</f>
        <v>-0.5709295478356962</v>
      </c>
      <c r="M141" s="2">
        <f>LN('データ処理シート(補正値)'!M143)</f>
        <v>-1.0847093834991184</v>
      </c>
      <c r="N141" s="2">
        <f>LN('データ処理シート(補正値)'!N143)</f>
        <v>-1.1615520884419839</v>
      </c>
      <c r="O141" s="2">
        <f>LN('データ処理シート(補正値)'!O143)</f>
        <v>-0.5869869847315546</v>
      </c>
      <c r="P141" s="2">
        <f>LN('データ処理シート(補正値)'!P143)</f>
        <v>-0.7414974415009921</v>
      </c>
      <c r="Q141" s="2">
        <f>LN('データ処理シート(補正値)'!Q143)</f>
        <v>-0.665337479920678</v>
      </c>
      <c r="R141" s="2">
        <f>LN('データ処理シート(補正値)'!R143)</f>
        <v>-0.5443824072948333</v>
      </c>
      <c r="S141" s="2">
        <f>LN('データ処理シート(補正値)'!S143)</f>
        <v>-0.4109802887962745</v>
      </c>
    </row>
    <row r="142" spans="1:19" ht="15">
      <c r="A142" s="3">
        <v>67</v>
      </c>
      <c r="B142" s="2">
        <f>LN('データ処理シート(補正値)'!B144)</f>
        <v>-1.1679623668029029</v>
      </c>
      <c r="C142" s="2">
        <f>LN('データ処理シート(補正値)'!C144)</f>
        <v>-0.61803970807314</v>
      </c>
      <c r="D142" s="2">
        <f>LN('データ処理シート(補正値)'!D144)</f>
        <v>-0.7419173449293747</v>
      </c>
      <c r="E142" s="2">
        <f>LN('データ処理シート(補正値)'!E144)</f>
        <v>-0.6277340420117132</v>
      </c>
      <c r="F142" s="2">
        <f>LN('データ処理シート(補正値)'!F144)</f>
        <v>-0.4453500418070792</v>
      </c>
      <c r="G142" s="2">
        <f>LN('データ処理シート(補正値)'!G144)</f>
        <v>-0.32573014008931084</v>
      </c>
      <c r="H142" s="2">
        <f>LN('データ処理シート(補正値)'!H144)</f>
        <v>-0.3681693233644674</v>
      </c>
      <c r="I142" s="2">
        <f>LN('データ処理シート(補正値)'!I144)</f>
        <v>-0.45981570285824586</v>
      </c>
      <c r="J142" s="2">
        <f>LN('データ処理シート(補正値)'!J144)</f>
        <v>-0.5974734304916628</v>
      </c>
      <c r="K142" s="2">
        <f>LN('データ処理シート(補正値)'!K144)</f>
        <v>-0.6915484591962482</v>
      </c>
      <c r="L142" s="2">
        <f>LN('データ処理シート(補正値)'!L144)</f>
        <v>-0.5744756508424468</v>
      </c>
      <c r="M142" s="2">
        <f>LN('データ処理シート(補正値)'!M144)</f>
        <v>-1.0876723486297755</v>
      </c>
      <c r="N142" s="2">
        <f>LN('データ処理シート(補正値)'!N144)</f>
        <v>-1.1744140020843916</v>
      </c>
      <c r="O142" s="2">
        <f>LN('データ処理シート(補正値)'!O144)</f>
        <v>-0.5923972774598024</v>
      </c>
      <c r="P142" s="2">
        <f>LN('データ処理シート(補正値)'!P144)</f>
        <v>-0.7499291946589298</v>
      </c>
      <c r="Q142" s="2">
        <f>LN('データ処理シート(補正値)'!Q144)</f>
        <v>-0.671190013207903</v>
      </c>
      <c r="R142" s="2">
        <f>LN('データ処理シート(補正値)'!R144)</f>
        <v>-0.5495664520824212</v>
      </c>
      <c r="S142" s="2">
        <f>LN('データ処理シート(補正値)'!S144)</f>
        <v>-0.41703174447962976</v>
      </c>
    </row>
    <row r="143" spans="1:19" ht="15">
      <c r="A143" s="3">
        <v>67.5</v>
      </c>
      <c r="B143" s="2">
        <f>LN('データ処理シート(補正値)'!B145)</f>
        <v>-1.18090753139494</v>
      </c>
      <c r="C143" s="2">
        <f>LN('データ処理シート(補正値)'!C145)</f>
        <v>-0.623621117911335</v>
      </c>
      <c r="D143" s="2">
        <f>LN('データ処理シート(補正値)'!D145)</f>
        <v>-0.7478145819022535</v>
      </c>
      <c r="E143" s="2">
        <f>LN('データ処理シート(補正値)'!E145)</f>
        <v>-0.6346896109883766</v>
      </c>
      <c r="F143" s="2">
        <f>LN('データ処理シート(補正値)'!F145)</f>
        <v>-0.4538153690492111</v>
      </c>
      <c r="G143" s="2">
        <f>LN('データ処理シート(補正値)'!G145)</f>
        <v>-0.3285040669720361</v>
      </c>
      <c r="H143" s="2">
        <f>LN('データ処理シート(補正値)'!H145)</f>
        <v>-0.3754209867597878</v>
      </c>
      <c r="I143" s="2">
        <f>LN('データ処理シート(補正値)'!I145)</f>
        <v>-0.46744690046404563</v>
      </c>
      <c r="J143" s="2">
        <f>LN('データ処理シート(補正値)'!J145)</f>
        <v>-0.6045870035804651</v>
      </c>
      <c r="K143" s="2">
        <f>LN('データ処理シート(補正値)'!K145)</f>
        <v>-0.6987629193455811</v>
      </c>
      <c r="L143" s="2">
        <f>LN('データ処理シート(補正値)'!L145)</f>
        <v>-0.5780343734594409</v>
      </c>
      <c r="M143" s="2">
        <f>LN('データ処理シート(補正値)'!M145)</f>
        <v>-1.1026203100656486</v>
      </c>
      <c r="N143" s="2">
        <f>LN('データ処理シート(補正値)'!N145)</f>
        <v>-1.1841701770297564</v>
      </c>
      <c r="O143" s="2">
        <f>LN('データ処理シート(補正値)'!O145)</f>
        <v>-0.5942072327050416</v>
      </c>
      <c r="P143" s="2">
        <f>LN('データ処理シート(補正値)'!P145)</f>
        <v>-0.7558740104682504</v>
      </c>
      <c r="Q143" s="2">
        <f>LN('データ処理シート(補正値)'!Q145)</f>
        <v>-0.6745217164367803</v>
      </c>
      <c r="R143" s="2">
        <f>LN('データ処理シート(補正値)'!R145)</f>
        <v>-0.5519949008040614</v>
      </c>
      <c r="S143" s="2">
        <f>LN('データ処理シート(補正値)'!S145)</f>
        <v>-0.41703174447962976</v>
      </c>
    </row>
    <row r="144" spans="1:19" ht="15">
      <c r="A144" s="3">
        <v>68</v>
      </c>
      <c r="B144" s="2">
        <f>LN('データ処理シート(補正値)'!B146)</f>
        <v>-1.1874435023747254</v>
      </c>
      <c r="C144" s="2">
        <f>LN('データ処理シート(補正値)'!C146)</f>
        <v>-0.6273594400219421</v>
      </c>
      <c r="D144" s="2">
        <f>LN('データ処理シート(補正値)'!D146)</f>
        <v>-0.7524726466447601</v>
      </c>
      <c r="E144" s="2">
        <f>LN('データ処理シート(補正値)'!E146)</f>
        <v>-0.6371449904446607</v>
      </c>
      <c r="F144" s="2">
        <f>LN('データ処理シート(補正値)'!F146)</f>
        <v>-0.45318584431957604</v>
      </c>
      <c r="G144" s="2">
        <f>LN('データ処理シート(補正値)'!G146)</f>
        <v>-0.3285040669720361</v>
      </c>
      <c r="H144" s="2">
        <f>LN('データ処理シート(補正値)'!H146)</f>
        <v>-0.37106368139083207</v>
      </c>
      <c r="I144" s="2">
        <f>LN('データ処理シート(補正値)'!I146)</f>
        <v>-0.4636240222816965</v>
      </c>
      <c r="J144" s="2">
        <f>LN('データ処理シート(補正値)'!J146)</f>
        <v>-0.6042209713655439</v>
      </c>
      <c r="K144" s="2">
        <f>LN('データ処理シート(補正値)'!K146)</f>
        <v>-0.6991652528855083</v>
      </c>
      <c r="L144" s="2">
        <f>LN('データ処理シート(補正値)'!L146)</f>
        <v>-0.581605805827038</v>
      </c>
      <c r="M144" s="2">
        <f>LN('データ処理シート(補正値)'!M146)</f>
        <v>-1.1086626245216111</v>
      </c>
      <c r="N144" s="2">
        <f>LN('データ処理シート(補正値)'!N146)</f>
        <v>-1.1907275775759154</v>
      </c>
      <c r="O144" s="2">
        <f>LN('データ処理シート(補正値)'!O146)</f>
        <v>-0.5978370007556204</v>
      </c>
      <c r="P144" s="2">
        <f>LN('データ処理シート(補正値)'!P146)</f>
        <v>-0.7584326472585748</v>
      </c>
      <c r="Q144" s="2">
        <f>LN('データ処理シート(補正値)'!Q146)</f>
        <v>-0.6790470561811635</v>
      </c>
      <c r="R144" s="2">
        <f>LN('データ処理シート(補正値)'!R146)</f>
        <v>-0.5530374725753</v>
      </c>
      <c r="S144" s="2">
        <f>LN('データ処理シート(補正値)'!S146)</f>
        <v>-0.41855034765682</v>
      </c>
    </row>
    <row r="145" spans="1:19" ht="15">
      <c r="A145" s="3">
        <v>68.5</v>
      </c>
      <c r="B145" s="2">
        <f>LN('データ処理シート(補正値)'!B147)</f>
        <v>-1.1973282616072674</v>
      </c>
      <c r="C145" s="2">
        <f>LN('データ処理シート(補正値)'!C147)</f>
        <v>-0.6311117896404926</v>
      </c>
      <c r="D145" s="2">
        <f>LN('データ処理シート(補正値)'!D147)</f>
        <v>-0.7588597239253266</v>
      </c>
      <c r="E145" s="2">
        <f>LN('データ処理シート(補正値)'!E147)</f>
        <v>-0.6428343666863562</v>
      </c>
      <c r="F145" s="2">
        <f>LN('データ処理シート(補正値)'!F147)</f>
        <v>-0.4579169681105885</v>
      </c>
      <c r="G145" s="2">
        <f>LN('データ処理シート(補正値)'!G147)</f>
        <v>-0.33267943838251657</v>
      </c>
      <c r="H145" s="2">
        <f>LN('データ処理シート(補正値)'!H147)</f>
        <v>-0.36961545521446726</v>
      </c>
      <c r="I145" s="2">
        <f>LN('データ処理シート(補正値)'!I147)</f>
        <v>-0.46426015461866976</v>
      </c>
      <c r="J145" s="2">
        <f>LN('データ処理シート(補正値)'!J147)</f>
        <v>-0.6073365241468345</v>
      </c>
      <c r="K145" s="2">
        <f>LN('データ処理シート(補正値)'!K147)</f>
        <v>-0.7048149854276274</v>
      </c>
      <c r="L145" s="2">
        <f>LN('データ処理シート(補正値)'!L147)</f>
        <v>-0.583396316600826</v>
      </c>
      <c r="M145" s="2">
        <f>LN('データ処理シート(補正値)'!M147)</f>
        <v>-1.1177951080848836</v>
      </c>
      <c r="N145" s="2">
        <f>LN('データ処理シート(補正値)'!N147)</f>
        <v>-1.2006450142332614</v>
      </c>
      <c r="O145" s="2">
        <f>LN('データ処理シート(補正値)'!O147)</f>
        <v>-0.603306476560156</v>
      </c>
      <c r="P145" s="2">
        <f>LN('データ処理シート(補正値)'!P147)</f>
        <v>-0.7648580281139458</v>
      </c>
      <c r="Q145" s="2">
        <f>LN('データ処理シート(補正値)'!Q147)</f>
        <v>-0.6849806178935519</v>
      </c>
      <c r="R145" s="2">
        <f>LN('データ処理シート(補正値)'!R147)</f>
        <v>-0.5582666983661271</v>
      </c>
      <c r="S145" s="2">
        <f>LN('データ処理シート(補正値)'!S147)</f>
        <v>-0.42159449003804816</v>
      </c>
    </row>
    <row r="146" spans="1:19" ht="15">
      <c r="A146" s="3">
        <v>69</v>
      </c>
      <c r="B146" s="2">
        <f>LN('データ処理シート(補正値)'!B148)</f>
        <v>-1.2039728043259361</v>
      </c>
      <c r="C146" s="2">
        <f>LN('データ処理シート(補正値)'!C148)</f>
        <v>-0.6348782724359695</v>
      </c>
      <c r="D146" s="2">
        <f>LN('データ処理シート(補正値)'!D148)</f>
        <v>-0.7631405523804803</v>
      </c>
      <c r="E146" s="2">
        <f>LN('データ処理シート(補正値)'!E148)</f>
        <v>-0.6447380413522579</v>
      </c>
      <c r="F146" s="2">
        <f>LN('データ処理シート(補正値)'!F148)</f>
        <v>-0.4579169681105885</v>
      </c>
      <c r="G146" s="2">
        <f>LN('データ処理シート(補正値)'!G148)</f>
        <v>-0.33267943838251657</v>
      </c>
      <c r="H146" s="2">
        <f>LN('データ処理シート(補正値)'!H148)</f>
        <v>-0.37251400796847856</v>
      </c>
      <c r="I146" s="2">
        <f>LN('データ処理シート(補正値)'!I148)</f>
        <v>-0.46744690046404563</v>
      </c>
      <c r="J146" s="2">
        <f>LN('データ処理シート(補正値)'!J148)</f>
        <v>-0.6110143510214231</v>
      </c>
      <c r="K146" s="2">
        <f>LN('データ処理シート(補正値)'!K148)</f>
        <v>-0.7088701410251816</v>
      </c>
      <c r="L146" s="2">
        <f>LN('データ処理シート(補正値)'!L148)</f>
        <v>-0.5869869847315546</v>
      </c>
      <c r="M146" s="2">
        <f>LN('データ処理シート(補正値)'!M148)</f>
        <v>-1.1239300966523995</v>
      </c>
      <c r="N146" s="2">
        <f>LN('データ処理シート(補正値)'!N148)</f>
        <v>-1.2106617924767327</v>
      </c>
      <c r="O146" s="2">
        <f>LN('データ処理シート(補正値)'!O148)</f>
        <v>-0.6051363032372319</v>
      </c>
      <c r="P146" s="2">
        <f>LN('データ処理シート(補正値)'!P148)</f>
        <v>-0.7687331675165405</v>
      </c>
      <c r="Q146" s="2">
        <f>LN('データ処理シート(補正値)'!Q148)</f>
        <v>-0.6863701962809214</v>
      </c>
      <c r="R146" s="2">
        <f>LN('データ処理シート(補正値)'!R148)</f>
        <v>-0.5607163933794558</v>
      </c>
      <c r="S146" s="2">
        <f>LN('データ処理シート(補正値)'!S148)</f>
        <v>-0.42159449003804816</v>
      </c>
    </row>
    <row r="147" spans="1:19" ht="15">
      <c r="A147" s="3">
        <v>69.5</v>
      </c>
      <c r="B147" s="2">
        <f>LN('データ処理シート(補正値)'!B149)</f>
        <v>-1.2140231401794375</v>
      </c>
      <c r="C147" s="2">
        <f>LN('データ処理シート(補正値)'!C149)</f>
        <v>-0.6367668471238378</v>
      </c>
      <c r="D147" s="2">
        <f>LN('データ処理シート(補正値)'!D149)</f>
        <v>-0.7631405523804803</v>
      </c>
      <c r="E147" s="2">
        <f>LN('データ処理シート(補正値)'!E149)</f>
        <v>-0.6466453469085255</v>
      </c>
      <c r="F147" s="2">
        <f>LN('データ処理シート(補正値)'!F149)</f>
        <v>-0.45949899660064997</v>
      </c>
      <c r="G147" s="2">
        <f>LN('データ処理シート(補正値)'!G149)</f>
        <v>-0.33128570993391293</v>
      </c>
      <c r="H147" s="2">
        <f>LN('データ処理シート(補正値)'!H149)</f>
        <v>-0.3739664410487933</v>
      </c>
      <c r="I147" s="2">
        <f>LN('データ処理シート(補正値)'!I149)</f>
        <v>-0.4706438341331588</v>
      </c>
      <c r="J147" s="2">
        <f>LN('データ処理シート(補正値)'!J149)</f>
        <v>-0.6147057542533828</v>
      </c>
      <c r="K147" s="2">
        <f>LN('データ処理シート(補正値)'!K149)</f>
        <v>-0.7129418078881249</v>
      </c>
      <c r="L147" s="2">
        <f>LN('データ処理シート(補正値)'!L149)</f>
        <v>-0.5923972774598024</v>
      </c>
      <c r="M147" s="2">
        <f>LN('データ処理シート(補正値)'!M149)</f>
        <v>-1.1363141558521213</v>
      </c>
      <c r="N147" s="2">
        <f>LN('データ処理シート(補正値)'!N149)</f>
        <v>-1.2207799226423173</v>
      </c>
      <c r="O147" s="2">
        <f>LN('データ処理シート(補正値)'!O149)</f>
        <v>-0.6069694843188931</v>
      </c>
      <c r="P147" s="2">
        <f>LN('データ処理シート(補正値)'!P149)</f>
        <v>-0.7734899332424838</v>
      </c>
      <c r="Q147" s="2">
        <f>LN('データ処理シート(補正値)'!Q149)</f>
        <v>-0.6909495970164579</v>
      </c>
      <c r="R147" s="2">
        <f>LN('データ処理シート(補正値)'!R149)</f>
        <v>-0.5617681025035653</v>
      </c>
      <c r="S147" s="2">
        <f>LN('データ処理シート(補正値)'!S149)</f>
        <v>-0.42464792752493846</v>
      </c>
    </row>
    <row r="148" spans="1:19" ht="15">
      <c r="A148" s="3">
        <v>70</v>
      </c>
      <c r="B148" s="2">
        <f>LN('データ処理シート(補正値)'!B150)</f>
        <v>-1.2207799226423173</v>
      </c>
      <c r="C148" s="2">
        <f>LN('データ処理シート(補正値)'!C150)</f>
        <v>-0.6405547304407749</v>
      </c>
      <c r="D148" s="2">
        <f>LN('データ処理シート(補正値)'!D150)</f>
        <v>-0.7721903879003983</v>
      </c>
      <c r="E148" s="2">
        <f>LN('データ処理シート(補正値)'!E150)</f>
        <v>-0.65104600454131</v>
      </c>
      <c r="F148" s="2">
        <f>LN('データ処理シート(補正値)'!F150)</f>
        <v>-0.4636240222816965</v>
      </c>
      <c r="G148" s="2">
        <f>LN('データ処理シート(補正値)'!G150)</f>
        <v>-0.338273858567841</v>
      </c>
      <c r="H148" s="2">
        <f>LN('データ処理シート(補正値)'!H150)</f>
        <v>-0.3754209867597878</v>
      </c>
      <c r="I148" s="2">
        <f>LN('データ処理シート(補正値)'!I150)</f>
        <v>-0.47160491061270937</v>
      </c>
      <c r="J148" s="2">
        <f>LN('データ処理シート(補正値)'!J150)</f>
        <v>-0.6171124942839478</v>
      </c>
      <c r="K148" s="2">
        <f>LN('データ処理シート(補正値)'!K150)</f>
        <v>-0.715392789507265</v>
      </c>
      <c r="L148" s="2">
        <f>LN('データ処理シート(補正値)'!L150)</f>
        <v>-0.5942072327050416</v>
      </c>
      <c r="M148" s="2">
        <f>LN('データ処理シート(補正値)'!M150)</f>
        <v>-1.1425641761972924</v>
      </c>
      <c r="N148" s="2">
        <f>LN('データ処理シート(補正値)'!N150)</f>
        <v>-1.2241755116434554</v>
      </c>
      <c r="O148" s="2">
        <f>LN('データ処理シート(補正値)'!O150)</f>
        <v>-0.6124892775424908</v>
      </c>
      <c r="P148" s="2">
        <f>LN('データ処理シート(補正値)'!P150)</f>
        <v>-0.7782694339767805</v>
      </c>
      <c r="Q148" s="2">
        <f>LN('データ処理シート(補正値)'!Q150)</f>
        <v>-0.6955500651762556</v>
      </c>
      <c r="R148" s="2">
        <f>LN('データ処理シート(補正値)'!R150)</f>
        <v>-0.5663383336962493</v>
      </c>
      <c r="S148" s="2">
        <f>LN('データ処理シート(補正値)'!S150)</f>
        <v>-0.42771071705548425</v>
      </c>
    </row>
    <row r="149" spans="1:19" ht="15">
      <c r="A149" s="3">
        <v>70.5</v>
      </c>
      <c r="B149" s="2">
        <f>LN('データ処理シート(補正値)'!B151)</f>
        <v>-1.2344320118106447</v>
      </c>
      <c r="C149" s="2">
        <f>LN('データ処理シート(補正値)'!C151)</f>
        <v>-0.6443570163905135</v>
      </c>
      <c r="D149" s="2">
        <f>LN('データ処理シート(補正値)'!D151)</f>
        <v>-0.7739234905872331</v>
      </c>
      <c r="E149" s="2">
        <f>LN('データ処理シート(補正値)'!E151)</f>
        <v>-0.654311156774747</v>
      </c>
      <c r="F149" s="2">
        <f>LN('データ処理シート(補正値)'!F151)</f>
        <v>-0.46426015461866976</v>
      </c>
      <c r="G149" s="2">
        <f>LN('データ処理シート(補正値)'!G151)</f>
        <v>-0.33687231664255274</v>
      </c>
      <c r="H149" s="2">
        <f>LN('データ処理シート(補正値)'!H151)</f>
        <v>-0.3797973613595865</v>
      </c>
      <c r="I149" s="2">
        <f>LN('データ処理シート(補正値)'!I151)</f>
        <v>-0.4773908476797532</v>
      </c>
      <c r="J149" s="2">
        <f>LN('データ処理シート(補正値)'!J151)</f>
        <v>-0.6232480531802781</v>
      </c>
      <c r="K149" s="2">
        <f>LN('データ処理シート(補正値)'!K151)</f>
        <v>-0.7240188442270323</v>
      </c>
      <c r="L149" s="2">
        <f>LN('データ処理シート(補正値)'!L151)</f>
        <v>-0.5978370007556204</v>
      </c>
      <c r="M149" s="2">
        <f>LN('データ処理シート(補正値)'!M151)</f>
        <v>-1.155182640156504</v>
      </c>
      <c r="N149" s="2">
        <f>LN('データ処理シート(補正値)'!N151)</f>
        <v>-1.2378743560016174</v>
      </c>
      <c r="O149" s="2">
        <f>LN('データ処理シート(補正値)'!O151)</f>
        <v>-0.616186139423817</v>
      </c>
      <c r="P149" s="2">
        <f>LN('データ処理シート(補正値)'!P151)</f>
        <v>-0.7843856609942166</v>
      </c>
      <c r="Q149" s="2">
        <f>LN('データ処理シート(補正値)'!Q151)</f>
        <v>-0.69896406588151</v>
      </c>
      <c r="R149" s="2">
        <f>LN('データ処理シート(補正値)'!R151)</f>
        <v>-0.5688079063043378</v>
      </c>
      <c r="S149" s="2">
        <f>LN('データ処理シート(補正値)'!S151)</f>
        <v>-0.42924563677356775</v>
      </c>
    </row>
    <row r="150" spans="1:19" ht="15">
      <c r="A150" s="3">
        <v>71</v>
      </c>
      <c r="B150" s="2">
        <f>LN('データ処理シート(補正値)'!B152)</f>
        <v>-1.2447947988461912</v>
      </c>
      <c r="C150" s="2">
        <f>LN('データ処理シート(補正値)'!C152)</f>
        <v>-0.6443570163905135</v>
      </c>
      <c r="D150" s="2">
        <f>LN('データ処理シート(補正値)'!D152)</f>
        <v>-0.7804495089627419</v>
      </c>
      <c r="E150" s="2">
        <f>LN('データ処理シート(補正値)'!E152)</f>
        <v>-0.6562368265398484</v>
      </c>
      <c r="F150" s="2">
        <f>LN('データ処理シート(補正値)'!F152)</f>
        <v>-0.46426015461866976</v>
      </c>
      <c r="G150" s="2">
        <f>LN('データ処理シート(補正値)'!G152)</f>
        <v>-0.33687231664255274</v>
      </c>
      <c r="H150" s="2">
        <f>LN('データ処理シート(補正値)'!H152)</f>
        <v>-0.38419297283262477</v>
      </c>
      <c r="I150" s="2">
        <f>LN('データ処理シート(補正値)'!I152)</f>
        <v>-0.48256215849313133</v>
      </c>
      <c r="J150" s="2">
        <f>LN('データ処理シート(補正値)'!J152)</f>
        <v>-0.6262364752773185</v>
      </c>
      <c r="K150" s="2">
        <f>LN('データ処理シート(補正値)'!K152)</f>
        <v>-0.7289816335691613</v>
      </c>
      <c r="L150" s="2">
        <f>LN('データ処理シート(補正値)'!L152)</f>
        <v>-0.6014799920341214</v>
      </c>
      <c r="M150" s="2">
        <f>LN('データ処理シート(補正値)'!M152)</f>
        <v>-1.1647520911726548</v>
      </c>
      <c r="N150" s="2">
        <f>LN('データ処理シート(補正値)'!N152)</f>
        <v>-1.248273063222516</v>
      </c>
      <c r="O150" s="2">
        <f>LN('データ処理シート(補正値)'!O152)</f>
        <v>-0.61803970807314</v>
      </c>
      <c r="P150" s="2">
        <f>LN('データ処理シート(補正値)'!P152)</f>
        <v>-0.7883373675636943</v>
      </c>
      <c r="Q150" s="2">
        <f>LN('データ処理シート(補正値)'!Q152)</f>
        <v>-0.7023897619268779</v>
      </c>
      <c r="R150" s="2">
        <f>LN('データ処理シート(補正値)'!R152)</f>
        <v>-0.5695146201146701</v>
      </c>
      <c r="S150" s="2">
        <f>LN('データ処理シート(補正値)'!S152)</f>
        <v>-0.42924563677356775</v>
      </c>
    </row>
    <row r="151" spans="1:19" ht="15">
      <c r="A151" s="3">
        <v>71.5</v>
      </c>
      <c r="B151" s="2">
        <f>LN('データ処理シート(補正値)'!B153)</f>
        <v>-1.2517634681622845</v>
      </c>
      <c r="C151" s="2">
        <f>LN('データ処理シート(補正値)'!C153)</f>
        <v>-0.6500876910994983</v>
      </c>
      <c r="D151" s="2">
        <f>LN('データ処理シート(補正値)'!D153)</f>
        <v>-0.7848239691318494</v>
      </c>
      <c r="E151" s="2">
        <f>LN('データ処理シート(補正値)'!E153)</f>
        <v>-0.6698213552564486</v>
      </c>
      <c r="F151" s="2">
        <f>LN('データ処理シート(補正値)'!F153)</f>
        <v>-0.4690440897510357</v>
      </c>
      <c r="G151" s="2">
        <f>LN('データ処理シート(補正値)'!G153)</f>
        <v>-0.342490308946776</v>
      </c>
      <c r="H151" s="2">
        <f>LN('データ処理シート(補正値)'!H153)</f>
        <v>-0.3797973613595865</v>
      </c>
      <c r="I151" s="2">
        <f>LN('データ処理シート(補正値)'!I153)</f>
        <v>-0.48029641873116774</v>
      </c>
      <c r="J151" s="2">
        <f>LN('データ処理シート(補正値)'!J153)</f>
        <v>-0.6277340420117133</v>
      </c>
      <c r="K151" s="2">
        <f>LN('データ処理シート(補正値)'!K153)</f>
        <v>-0.7293963132350665</v>
      </c>
      <c r="L151" s="2">
        <f>LN('データ処理シート(補正値)'!L153)</f>
        <v>-0.6051363032372319</v>
      </c>
      <c r="M151" s="2">
        <f>LN('データ処理シート(補正値)'!M153)</f>
        <v>-1.171182981502945</v>
      </c>
      <c r="N151" s="2">
        <f>LN('データ処理シート(補正値)'!N153)</f>
        <v>-1.2552660987134867</v>
      </c>
      <c r="O151" s="2">
        <f>LN('データ処理シート(補正値)'!O153)</f>
        <v>-0.6217571844732726</v>
      </c>
      <c r="P151" s="2">
        <f>LN('データ処理シート(補正値)'!P153)</f>
        <v>-0.7954014145987018</v>
      </c>
      <c r="Q151" s="2">
        <f>LN('データ処理シート(補正値)'!Q153)</f>
        <v>-0.7090733311102044</v>
      </c>
      <c r="R151" s="2">
        <f>LN('データ処理シート(補正値)'!R153)</f>
        <v>-0.5741204741383044</v>
      </c>
      <c r="S151" s="2">
        <f>LN('データ処理シート(補正値)'!S153)</f>
        <v>-0.4338645826298625</v>
      </c>
    </row>
    <row r="152" spans="1:19" ht="15">
      <c r="A152" s="3">
        <v>72</v>
      </c>
      <c r="B152" s="2">
        <f>LN('データ処理シート(補正値)'!B154)</f>
        <v>-1.2623083813388996</v>
      </c>
      <c r="C152" s="2">
        <f>LN('データ処理シート(補正値)'!C154)</f>
        <v>-0.6520052372287704</v>
      </c>
      <c r="D152" s="2">
        <f>LN('データ処理シート(補正値)'!D154)</f>
        <v>-0.7887774115751955</v>
      </c>
      <c r="E152" s="2">
        <f>LN('データ処理シート(補正値)'!E154)</f>
        <v>-0.6692353605136324</v>
      </c>
      <c r="F152" s="2">
        <f>LN('データ処理シート(補正値)'!F154)</f>
        <v>-0.46968368043481556</v>
      </c>
      <c r="G152" s="2">
        <f>LN('データ処理シート(補正値)'!G154)</f>
        <v>-0.3396773675701613</v>
      </c>
      <c r="H152" s="2">
        <f>LN('データ処理シート(補正値)'!H154)</f>
        <v>-0.39008400606986215</v>
      </c>
      <c r="I152" s="2">
        <f>LN('データ処理シート(補正値)'!I154)</f>
        <v>-0.483534763530087</v>
      </c>
      <c r="J152" s="2">
        <f>LN('データ処理シート(補正値)'!J154)</f>
        <v>-0.6296091597559578</v>
      </c>
      <c r="K152" s="2">
        <f>LN('データ処理シート(補正値)'!K154)</f>
        <v>-0.7335525951949843</v>
      </c>
      <c r="L152" s="2">
        <f>LN('データ処理シート(補正値)'!L154)</f>
        <v>-0.6069694843188931</v>
      </c>
      <c r="M152" s="2">
        <f>LN('データ処理シート(補正値)'!M154)</f>
        <v>-1.1841701770297564</v>
      </c>
      <c r="N152" s="2">
        <f>LN('データ処理シート(補正値)'!N154)</f>
        <v>-1.2658482080440236</v>
      </c>
      <c r="O152" s="2">
        <f>LN('データ処理シート(補正値)'!O154)</f>
        <v>-0.6254885320861306</v>
      </c>
      <c r="P152" s="2">
        <f>LN('データ処理シート(補正値)'!P154)</f>
        <v>-0.7998419192309083</v>
      </c>
      <c r="Q152" s="2">
        <f>LN('データ処理シート(補正値)'!Q154)</f>
        <v>-0.7111075059369381</v>
      </c>
      <c r="R152" s="2">
        <f>LN('データ処理シート(補正値)'!R154)</f>
        <v>-0.5758976205097055</v>
      </c>
      <c r="S152" s="2">
        <f>LN('データ処理シート(補正値)'!S154)</f>
        <v>-0.43540898448123644</v>
      </c>
    </row>
    <row r="153" spans="1:19" ht="15">
      <c r="A153" s="3">
        <v>72.5</v>
      </c>
      <c r="B153" s="2">
        <f>LN('データ処理シート(補正値)'!B155)</f>
        <v>-1.2694006096483914</v>
      </c>
      <c r="C153" s="2">
        <f>LN('データ処理シート(補正値)'!C155)</f>
        <v>-0.6539264674066639</v>
      </c>
      <c r="D153" s="2">
        <f>LN('データ処理シート(補正値)'!D155)</f>
        <v>-0.789217649310679</v>
      </c>
      <c r="E153" s="2">
        <f>LN('データ処理シート(補正値)'!E155)</f>
        <v>-0.671777154823753</v>
      </c>
      <c r="F153" s="2">
        <f>LN('データ処理シート(補正値)'!F155)</f>
        <v>-0.4690440897510357</v>
      </c>
      <c r="G153" s="2">
        <f>LN('データ処理シート(補正値)'!G155)</f>
        <v>-0.3396773675701613</v>
      </c>
      <c r="H153" s="2">
        <f>LN('データ処理シート(補正値)'!H155)</f>
        <v>-0.390084006069862</v>
      </c>
      <c r="I153" s="2">
        <f>LN('データ処理シート(補正値)'!I155)</f>
        <v>-0.48191428027157057</v>
      </c>
      <c r="J153" s="2">
        <f>LN('データ処理シート(補正値)'!J155)</f>
        <v>-0.6333699765240848</v>
      </c>
      <c r="K153" s="2">
        <f>LN('データ処理シート(補正値)'!K155)</f>
        <v>-0.7377262239579128</v>
      </c>
      <c r="L153" s="2">
        <f>LN('データ処理シート(補正値)'!L155)</f>
        <v>-0.6124892775424908</v>
      </c>
      <c r="M153" s="2">
        <f>LN('データ処理シート(補正値)'!M155)</f>
        <v>-1.1874435023747254</v>
      </c>
      <c r="N153" s="2">
        <f>LN('データ処理シート(補正値)'!N155)</f>
        <v>-1.2694006096483914</v>
      </c>
      <c r="O153" s="2">
        <f>LN('データ処理シート(補正値)'!O155)</f>
        <v>-0.6292338548162927</v>
      </c>
      <c r="P153" s="2">
        <f>LN('データ処理シート(補正値)'!P155)</f>
        <v>-0.8043022299261079</v>
      </c>
      <c r="Q153" s="2">
        <f>LN('データ処理シート(補正値)'!Q155)</f>
        <v>-0.7172349760890352</v>
      </c>
      <c r="R153" s="2">
        <f>LN('データ処理シート(補正値)'!R155)</f>
        <v>-0.5794614161561289</v>
      </c>
      <c r="S153" s="2">
        <f>LN('データ処理シート(補正値)'!S155)</f>
        <v>-0.44005655287778356</v>
      </c>
    </row>
    <row r="154" spans="1:19" ht="15">
      <c r="A154" s="3">
        <v>73</v>
      </c>
      <c r="B154" s="2">
        <f>LN('データ処理シート(補正値)'!B156)</f>
        <v>-1.2765434971607714</v>
      </c>
      <c r="C154" s="2">
        <f>LN('データ処理シート(補正値)'!C156)</f>
        <v>-0.6616485135005743</v>
      </c>
      <c r="D154" s="2">
        <f>LN('データ処理シート(補正値)'!D156)</f>
        <v>-0.7980633505095052</v>
      </c>
      <c r="E154" s="2">
        <f>LN('データ処理シート(補正値)'!E156)</f>
        <v>-0.6796388305351528</v>
      </c>
      <c r="F154" s="2">
        <f>LN('データ処理シート(補正値)'!F156)</f>
        <v>-0.47385102097462917</v>
      </c>
      <c r="G154" s="2">
        <f>LN('データ処理シート(補正値)'!G156)</f>
        <v>-0.34389975245000975</v>
      </c>
      <c r="H154" s="2">
        <f>LN('データ処理シート(補正値)'!H156)</f>
        <v>-0.39156220293917304</v>
      </c>
      <c r="I154" s="2">
        <f>LN('データ処理シート(補正値)'!I156)</f>
        <v>-0.4867836292857527</v>
      </c>
      <c r="J154" s="2">
        <f>LN('データ処理シート(補正値)'!J156)</f>
        <v>-0.6371449904446607</v>
      </c>
      <c r="K154" s="2">
        <f>LN('データ処理シート(補正値)'!K156)</f>
        <v>-0.744019510933702</v>
      </c>
      <c r="L154" s="2">
        <f>LN('データ処理シート(補正値)'!L156)</f>
        <v>-0.6143360001356557</v>
      </c>
      <c r="M154" s="2">
        <f>LN('データ処理シート(補正値)'!M156)</f>
        <v>-1.1973282616072674</v>
      </c>
      <c r="N154" s="2">
        <f>LN('データ処理シート(補正値)'!N156)</f>
        <v>-1.2801341652915001</v>
      </c>
      <c r="O154" s="2">
        <f>LN('データ処理シート(補正値)'!O156)</f>
        <v>-0.6311117896404926</v>
      </c>
      <c r="P154" s="2">
        <f>LN('データ処理シート(補正値)'!P156)</f>
        <v>-0.8087825241588699</v>
      </c>
      <c r="Q154" s="2">
        <f>LN('データ処理シート(補正値)'!Q156)</f>
        <v>-0.7213409149307272</v>
      </c>
      <c r="R154" s="2">
        <f>LN('データ処理シート(補正値)'!R156)</f>
        <v>-0.5812480880625365</v>
      </c>
      <c r="S154" s="2">
        <f>LN('データ処理シート(補正値)'!S156)</f>
        <v>-0.43850496218636453</v>
      </c>
    </row>
    <row r="155" spans="1:19" ht="15">
      <c r="A155" s="3">
        <v>73.5</v>
      </c>
      <c r="B155" s="2">
        <f>LN('データ処理シート(補正値)'!B157)</f>
        <v>-1.2873544132649872</v>
      </c>
      <c r="C155" s="2">
        <f>LN('データ処理シート(補正値)'!C157)</f>
        <v>-0.6616485135005743</v>
      </c>
      <c r="D155" s="2">
        <f>LN('データ処理シート(補正値)'!D157)</f>
        <v>-0.800287056117849</v>
      </c>
      <c r="E155" s="2">
        <f>LN('データ処理シート(補正値)'!E157)</f>
        <v>-0.6796388305351528</v>
      </c>
      <c r="F155" s="2">
        <f>LN('データ処理シート(補正値)'!F157)</f>
        <v>-0.4754584799286993</v>
      </c>
      <c r="G155" s="2">
        <f>LN('データ処理シート(補正値)'!G157)</f>
        <v>-0.34389975245000975</v>
      </c>
      <c r="H155" s="2">
        <f>LN('データ処理シート(補正値)'!H157)</f>
        <v>-0.4019712188539087</v>
      </c>
      <c r="I155" s="2">
        <f>LN('データ処理シート(補正値)'!I157)</f>
        <v>-0.49331319868135953</v>
      </c>
      <c r="J155" s="2">
        <f>LN('データ処理シート(補正値)'!J157)</f>
        <v>-0.6437857510222212</v>
      </c>
      <c r="K155" s="2">
        <f>LN('データ処理シート(補正値)'!K157)</f>
        <v>-0.7482371468779054</v>
      </c>
      <c r="L155" s="2">
        <f>LN('データ処理シート(補正値)'!L157)</f>
        <v>-0.6198967188203526</v>
      </c>
      <c r="M155" s="2">
        <f>LN('データ処理シート(補正値)'!M157)</f>
        <v>-1.2073117055914506</v>
      </c>
      <c r="N155" s="2">
        <f>LN('データ処理シート(補正値)'!N157)</f>
        <v>-1.2909841813155658</v>
      </c>
      <c r="O155" s="2">
        <f>LN('データ処理シート(補正値)'!O157)</f>
        <v>-0.6348782724359695</v>
      </c>
      <c r="P155" s="2">
        <f>LN('データ処理シート(補正値)'!P157)</f>
        <v>-0.8137341435490631</v>
      </c>
      <c r="Q155" s="2">
        <f>LN('データ処理シート(補正値)'!Q157)</f>
        <v>-0.7240188442270323</v>
      </c>
      <c r="R155" s="2">
        <f>LN('データ処理シート(補正値)'!R157)</f>
        <v>-0.5841134195358227</v>
      </c>
      <c r="S155" s="2">
        <f>LN('データ処理シート(補正値)'!S157)</f>
        <v>-0.44005655287778356</v>
      </c>
    </row>
    <row r="156" spans="1:19" ht="15">
      <c r="A156" s="3">
        <v>74</v>
      </c>
      <c r="B156" s="2">
        <f>LN('データ処理シート(補正値)'!B158)</f>
        <v>-1.2982834837971775</v>
      </c>
      <c r="C156" s="2">
        <f>LN('データ処理シート(補正値)'!C158)</f>
        <v>-0.6674794338113678</v>
      </c>
      <c r="D156" s="2">
        <f>LN('データ処理シート(補正値)'!D158)</f>
        <v>-0.8087825241588699</v>
      </c>
      <c r="E156" s="2">
        <f>LN('データ処理シート(補正値)'!E158)</f>
        <v>-0.6889559759414773</v>
      </c>
      <c r="F156" s="2">
        <f>LN('データ処理シート(補正値)'!F158)</f>
        <v>-0.48094324928412097</v>
      </c>
      <c r="G156" s="2">
        <f>LN('データ処理シート(補正値)'!G158)</f>
        <v>-0.34814004148889505</v>
      </c>
      <c r="H156" s="2">
        <f>LN('データ処理シート(補正値)'!H158)</f>
        <v>-0.3945251680698301</v>
      </c>
      <c r="I156" s="2">
        <f>LN('データ処理シート(補正値)'!I158)</f>
        <v>-0.49069625247082477</v>
      </c>
      <c r="J156" s="2">
        <f>LN('データ処理シート(補正値)'!J158)</f>
        <v>-0.6460727731740165</v>
      </c>
      <c r="K156" s="2">
        <f>LN('データ処理シート(補正値)'!K158)</f>
        <v>-0.7541718823977199</v>
      </c>
      <c r="L156" s="2">
        <f>LN('データ処理シート(補正値)'!L158)</f>
        <v>-0.6217571844732726</v>
      </c>
      <c r="M156" s="2">
        <f>LN('データ処理シート(補正値)'!M158)</f>
        <v>-1.2207799226423173</v>
      </c>
      <c r="N156" s="2">
        <f>LN('データ処理シート(補正値)'!N158)</f>
        <v>-1.30195321268614</v>
      </c>
      <c r="O156" s="2">
        <f>LN('データ処理シート(補正値)'!O158)</f>
        <v>-0.6386589952758756</v>
      </c>
      <c r="P156" s="2">
        <f>LN('データ処理シート(補正値)'!P158)</f>
        <v>-0.8223451190316273</v>
      </c>
      <c r="Q156" s="2">
        <f>LN('データ処理シート(補正値)'!Q158)</f>
        <v>-0.731680130276729</v>
      </c>
      <c r="R156" s="2">
        <f>LN('データ処理シート(補正値)'!R158)</f>
        <v>-0.5884268697895423</v>
      </c>
      <c r="S156" s="2">
        <f>LN('データ処理シート(補正値)'!S158)</f>
        <v>-0.44628710262841964</v>
      </c>
    </row>
    <row r="157" spans="1:19" ht="15">
      <c r="A157" s="3">
        <v>74.5</v>
      </c>
      <c r="B157" s="2">
        <f>LN('データ処理シート(補正値)'!B159)</f>
        <v>-1.3056364581024362</v>
      </c>
      <c r="C157" s="2">
        <f>LN('データ処理シート(補正値)'!C159)</f>
        <v>-0.6694306539426292</v>
      </c>
      <c r="D157" s="2">
        <f>LN('データ処理シート(補正値)'!D159)</f>
        <v>-0.8114803675218101</v>
      </c>
      <c r="E157" s="2">
        <f>LN('データ処理シート(補正値)'!E159)</f>
        <v>-0.691548459196248</v>
      </c>
      <c r="F157" s="2">
        <f>LN('データ処理シート(補正値)'!F159)</f>
        <v>-0.48191428027157057</v>
      </c>
      <c r="G157" s="2">
        <f>LN('データ処理シート(補正値)'!G159)</f>
        <v>-0.3509769228240944</v>
      </c>
      <c r="H157" s="2">
        <f>LN('データ処理シート(補正値)'!H159)</f>
        <v>-0.3960099493374092</v>
      </c>
      <c r="I157" s="2">
        <f>LN('データ処理シート(補正値)'!I159)</f>
        <v>-0.49396850669956766</v>
      </c>
      <c r="J157" s="2">
        <f>LN('データ処理シート(補正値)'!J159)</f>
        <v>-0.6479826286055719</v>
      </c>
      <c r="K157" s="2">
        <f>LN('データ処理シート(補正値)'!K159)</f>
        <v>-0.7584326472585748</v>
      </c>
      <c r="L157" s="2">
        <f>LN('データ処理シート(補正値)'!L159)</f>
        <v>-0.6254885320861306</v>
      </c>
      <c r="M157" s="2">
        <f>LN('データ処理シート(補正値)'!M159)</f>
        <v>-1.2275826699650698</v>
      </c>
      <c r="N157" s="2">
        <f>LN('データ処理シート(補正値)'!N159)</f>
        <v>-1.3093333199837625</v>
      </c>
      <c r="O157" s="2">
        <f>LN('データ処理シート(補正値)'!O159)</f>
        <v>-0.6424540662444271</v>
      </c>
      <c r="P157" s="2">
        <f>LN('データ処理シート(補正値)'!P159)</f>
        <v>-0.8269071707394697</v>
      </c>
      <c r="Q157" s="2">
        <f>LN('データ処理シート(補正値)'!Q159)</f>
        <v>-0.7337608634452423</v>
      </c>
      <c r="R157" s="2">
        <f>LN('データ処理シート(補正値)'!R159)</f>
        <v>-0.5902296465532589</v>
      </c>
      <c r="S157" s="2">
        <f>LN('データ処理シート(補正値)'!S159)</f>
        <v>-0.44628710262841964</v>
      </c>
    </row>
    <row r="158" spans="1:19" ht="15">
      <c r="A158" s="3">
        <v>75</v>
      </c>
      <c r="B158" s="2">
        <f>LN('データ処理シート(補正値)'!B160)</f>
        <v>-1.3167682984712805</v>
      </c>
      <c r="C158" s="2">
        <f>LN('データ処理シート(補正値)'!C160)</f>
        <v>-0.6733445532637656</v>
      </c>
      <c r="D158" s="2">
        <f>LN('データ処理シート(補正値)'!D160)</f>
        <v>-0.8155408287740121</v>
      </c>
      <c r="E158" s="2">
        <f>LN('データ処理シート(補正値)'!E160)</f>
        <v>-0.6929472005572791</v>
      </c>
      <c r="F158" s="2">
        <f>LN('データ処理シート(補正値)'!F160)</f>
        <v>-0.48094324928412097</v>
      </c>
      <c r="G158" s="2">
        <f>LN('データ処理シート(補正値)'!G160)</f>
        <v>-0.3495574761698683</v>
      </c>
      <c r="H158" s="2">
        <f>LN('データ処理シート(補正値)'!H160)</f>
        <v>-0.3989861420104552</v>
      </c>
      <c r="I158" s="2">
        <f>LN('データ処理シート(補正値)'!I160)</f>
        <v>-0.49560865796113035</v>
      </c>
      <c r="J158" s="2">
        <f>LN('データ処理シート(補正値)'!J160)</f>
        <v>-0.6518133170669683</v>
      </c>
      <c r="K158" s="2">
        <f>LN('データ処理シート(補正値)'!K160)</f>
        <v>-0.7627116439458544</v>
      </c>
      <c r="L158" s="2">
        <f>LN('データ処理シート(補正値)'!L160)</f>
        <v>-0.6292338548162927</v>
      </c>
      <c r="M158" s="2">
        <f>LN('データ処理シート(補正値)'!M160)</f>
        <v>-1.2378743560016174</v>
      </c>
      <c r="N158" s="2">
        <f>LN('データ処理シート(補正値)'!N160)</f>
        <v>-1.3205066205818874</v>
      </c>
      <c r="O158" s="2">
        <f>LN('データ処理シート(補正値)'!O160)</f>
        <v>-0.6443570163905135</v>
      </c>
      <c r="P158" s="2">
        <f>LN('データ処理シート(補正値)'!P160)</f>
        <v>-0.8287378348662937</v>
      </c>
      <c r="Q158" s="2">
        <f>LN('データ処理シート(補正値)'!Q160)</f>
        <v>-0.737308076345715</v>
      </c>
      <c r="R158" s="2">
        <f>LN('データ処理シート(補正値)'!R160)</f>
        <v>-0.5909516682452755</v>
      </c>
      <c r="S158" s="2">
        <f>LN('データ処理シート(補正値)'!S160)</f>
        <v>-0.44628710262841964</v>
      </c>
    </row>
    <row r="159" spans="1:19" ht="15">
      <c r="A159" s="3">
        <v>75.5</v>
      </c>
      <c r="B159" s="2">
        <f>LN('データ処理シート(補正値)'!B161)</f>
        <v>-1.3280254529959148</v>
      </c>
      <c r="C159" s="2">
        <f>LN('データ処理シート(補正値)'!C161)</f>
        <v>-0.6772738314036552</v>
      </c>
      <c r="D159" s="2">
        <f>LN('データ処理シート(補正値)'!D161)</f>
        <v>-0.8218900564526708</v>
      </c>
      <c r="E159" s="2">
        <f>LN('データ処理シート(補正値)'!E161)</f>
        <v>-0.7003732256516848</v>
      </c>
      <c r="F159" s="2">
        <f>LN('データ処理シート(補正値)'!F161)</f>
        <v>-0.48808613679650104</v>
      </c>
      <c r="G159" s="2">
        <f>LN('データ処理シート(補正値)'!G161)</f>
        <v>-0.3509769228240944</v>
      </c>
      <c r="H159" s="2">
        <f>LN('データ処理シート(補正値)'!H161)</f>
        <v>-0.4004775665971254</v>
      </c>
      <c r="I159" s="2">
        <f>LN('データ処理シート(補正値)'!I161)</f>
        <v>-0.49889705290071695</v>
      </c>
      <c r="J159" s="2">
        <f>LN('データ処理シート(補正値)'!J161)</f>
        <v>-0.6556587361489535</v>
      </c>
      <c r="K159" s="2">
        <f>LN('データ処理シート(補正値)'!K161)</f>
        <v>-0.7670090291584006</v>
      </c>
      <c r="L159" s="2">
        <f>LN('データ処理シート(補正値)'!L161)</f>
        <v>-0.6311117896404926</v>
      </c>
      <c r="M159" s="2">
        <f>LN('データ処理シート(補正値)'!M161)</f>
        <v>-1.248273063222516</v>
      </c>
      <c r="N159" s="2">
        <f>LN('データ処理シート(補正値)'!N161)</f>
        <v>-1.3280254529959148</v>
      </c>
      <c r="O159" s="2">
        <f>LN('データ処理シート(補正値)'!O161)</f>
        <v>-0.6481738149172144</v>
      </c>
      <c r="P159" s="2">
        <f>LN('データ処理シート(補正値)'!P161)</f>
        <v>-0.8356328288567005</v>
      </c>
      <c r="Q159" s="2">
        <f>LN('データ処理シート(補正値)'!Q161)</f>
        <v>-0.7435987240560435</v>
      </c>
      <c r="R159" s="2">
        <f>LN('データ処理シート(補正値)'!R161)</f>
        <v>-0.5963835121276374</v>
      </c>
      <c r="S159" s="2">
        <f>LN('データ処理シート(補正値)'!S161)</f>
        <v>-0.4494169956373473</v>
      </c>
    </row>
    <row r="160" spans="1:19" ht="15">
      <c r="A160" s="3">
        <v>76</v>
      </c>
      <c r="B160" s="2">
        <f>LN('データ処理シート(補正値)'!B162)</f>
        <v>-1.3356012468043725</v>
      </c>
      <c r="C160" s="2">
        <f>LN('データ処理シート(補正値)'!C162)</f>
        <v>-0.6792442753909541</v>
      </c>
      <c r="D160" s="2">
        <f>LN('データ処理シート(補正値)'!D162)</f>
        <v>-0.8200718741336123</v>
      </c>
      <c r="E160" s="2">
        <f>LN('データ処理シート(補正値)'!E162)</f>
        <v>-0.7009777596751338</v>
      </c>
      <c r="F160" s="2">
        <f>LN('データ処理シート(補正値)'!F162)</f>
        <v>-0.4858078607907029</v>
      </c>
      <c r="G160" s="2">
        <f>LN('データ処理シート(補正値)'!G162)</f>
        <v>-0.3509769228240947</v>
      </c>
      <c r="H160" s="2">
        <f>LN('データ処理シート(補正値)'!H162)</f>
        <v>-0.4019712188539085</v>
      </c>
      <c r="I160" s="2">
        <f>LN('データ処理シート(補正値)'!I162)</f>
        <v>-0.5005453143584342</v>
      </c>
      <c r="J160" s="2">
        <f>LN('データ処理シート(補正値)'!J162)</f>
        <v>-0.6595189995799611</v>
      </c>
      <c r="K160" s="2">
        <f>LN('データ処理シート(補正値)'!K162)</f>
        <v>-0.7713249616239694</v>
      </c>
      <c r="L160" s="2">
        <f>LN('データ処理シート(補正値)'!L162)</f>
        <v>-0.6348782724359695</v>
      </c>
      <c r="M160" s="2">
        <f>LN('データ処理シート(補正値)'!M162)</f>
        <v>-1.2552660987134867</v>
      </c>
      <c r="N160" s="2">
        <f>LN('データ処理シート(補正値)'!N162)</f>
        <v>-1.3394107752210402</v>
      </c>
      <c r="O160" s="2">
        <f>LN('データ処理シート(補正値)'!O162)</f>
        <v>-0.6500876910994983</v>
      </c>
      <c r="P160" s="2">
        <f>LN('データ処理シート(補正値)'!P162)</f>
        <v>-0.8407195450270809</v>
      </c>
      <c r="Q160" s="2">
        <f>LN('データ処理シート(補正値)'!Q162)</f>
        <v>-0.7505644514298959</v>
      </c>
      <c r="R160" s="2">
        <f>LN('データ処理シート(補正値)'!R162)</f>
        <v>-0.6011150951134516</v>
      </c>
      <c r="S160" s="2">
        <f>LN('データ処理シート(補正値)'!S162)</f>
        <v>-0.45098562340997367</v>
      </c>
    </row>
    <row r="161" spans="1:19" ht="15">
      <c r="A161" s="3">
        <v>76.5</v>
      </c>
      <c r="B161" s="2">
        <f>LN('データ処理シート(補正値)'!B163)</f>
        <v>-1.3432348716594436</v>
      </c>
      <c r="C161" s="2">
        <f>LN('データ処理シート(補正値)'!C163)</f>
        <v>-0.6812186096946715</v>
      </c>
      <c r="D161" s="2">
        <f>LN('データ処理シート(補正値)'!D163)</f>
        <v>-0.8269071707394697</v>
      </c>
      <c r="E161" s="2">
        <f>LN('データ処理シート(補正値)'!E163)</f>
        <v>-0.7009777596751338</v>
      </c>
      <c r="F161" s="2">
        <f>LN('データ処理シート(補正値)'!F163)</f>
        <v>-0.4858078607907029</v>
      </c>
      <c r="G161" s="2">
        <f>LN('データ処理シート(補正値)'!G163)</f>
        <v>-0.3509769228240944</v>
      </c>
      <c r="H161" s="2">
        <f>LN('データ処理シート(補正値)'!H163)</f>
        <v>-0.4034671054454914</v>
      </c>
      <c r="I161" s="2">
        <f>LN('データ処理シート(補正値)'!I163)</f>
        <v>-0.5031881966367794</v>
      </c>
      <c r="J161" s="2">
        <f>LN('データ処理シート(補正値)'!J163)</f>
        <v>-0.6620361855348926</v>
      </c>
      <c r="K161" s="2">
        <f>LN('データ処理シート(補正値)'!K163)</f>
        <v>-0.7717575811418568</v>
      </c>
      <c r="L161" s="2">
        <f>LN('データ処理シート(補正値)'!L163)</f>
        <v>-0.6367668471238378</v>
      </c>
      <c r="M161" s="2">
        <f>LN('データ処理シート(補正値)'!M163)</f>
        <v>-1.258781040820931</v>
      </c>
      <c r="N161" s="2">
        <f>LN('データ処理シート(補正値)'!N163)</f>
        <v>-1.3432348716594436</v>
      </c>
      <c r="O161" s="2">
        <f>LN('データ処理シート(補正値)'!O163)</f>
        <v>-0.6520052372287704</v>
      </c>
      <c r="P161" s="2">
        <f>LN('データ処理シート(補正値)'!P163)</f>
        <v>-0.8430402701345623</v>
      </c>
      <c r="Q161" s="2">
        <f>LN('データ処理シート(補正値)'!Q163)</f>
        <v>-0.7526848932761416</v>
      </c>
      <c r="R161" s="2">
        <f>LN('データ処理シート(補正値)'!R163)</f>
        <v>-0.6029409126737963</v>
      </c>
      <c r="S161" s="2">
        <f>LN('データ処理シート(補正値)'!S163)</f>
        <v>-0.45098562340997367</v>
      </c>
    </row>
    <row r="162" spans="1:19" ht="15">
      <c r="A162" s="3">
        <v>77</v>
      </c>
      <c r="B162" s="2">
        <f>LN('データ処理シート(補正値)'!B164)</f>
        <v>-1.3547956940605197</v>
      </c>
      <c r="C162" s="2">
        <f>LN('データ処理シート(補正値)'!C164)</f>
        <v>-0.687165108882398</v>
      </c>
      <c r="D162" s="2">
        <f>LN('データ処理シート(補正値)'!D164)</f>
        <v>-0.8287378348662936</v>
      </c>
      <c r="E162" s="2">
        <f>LN('データ処理シート(補正値)'!E164)</f>
        <v>-0.7084638846718385</v>
      </c>
      <c r="F162" s="2">
        <f>LN('データ処理シート(補正値)'!F164)</f>
        <v>-0.49134984726533376</v>
      </c>
      <c r="G162" s="2">
        <f>LN('データ処理シート(補正値)'!G164)</f>
        <v>-0.35382187495632567</v>
      </c>
      <c r="H162" s="2">
        <f>LN('データ処理シート(補正値)'!H164)</f>
        <v>-0.4049652330665133</v>
      </c>
      <c r="I162" s="2">
        <f>LN('データ処理シート(補正値)'!I164)</f>
        <v>-0.5038500100295653</v>
      </c>
      <c r="J162" s="2">
        <f>LN('データ処理シート(補正値)'!J164)</f>
        <v>-0.6672845210342178</v>
      </c>
      <c r="K162" s="2">
        <f>LN('データ処理シート(補正値)'!K164)</f>
        <v>-0.7800131135816073</v>
      </c>
      <c r="L162" s="2">
        <f>LN('データ処理シート(補正値)'!L164)</f>
        <v>-0.6405547304407749</v>
      </c>
      <c r="M162" s="2">
        <f>LN('データ処理シート(補正値)'!M164)</f>
        <v>-1.2729656758128876</v>
      </c>
      <c r="N162" s="2">
        <f>LN('データ処理シート(補正値)'!N164)</f>
        <v>-1.3586791940869172</v>
      </c>
      <c r="O162" s="2">
        <f>LN('データ処理シート(補正値)'!O164)</f>
        <v>-0.657780036722654</v>
      </c>
      <c r="P162" s="2">
        <f>LN('データ処理シート(補正値)'!P164)</f>
        <v>-0.8519084729448868</v>
      </c>
      <c r="Q162" s="2">
        <f>LN('データ処理シート(補正値)'!Q164)</f>
        <v>-0.7605698568773795</v>
      </c>
      <c r="R162" s="2">
        <f>LN('データ処理シート(補正値)'!R164)</f>
        <v>-0.6073365241468345</v>
      </c>
      <c r="S162" s="2">
        <f>LN('データ処理シート(補正値)'!S164)</f>
        <v>-0.45255671564201505</v>
      </c>
    </row>
    <row r="163" spans="1:19" ht="15">
      <c r="A163" s="3">
        <v>77.5</v>
      </c>
      <c r="B163" s="2">
        <f>LN('データ処理シート(補正値)'!B165)</f>
        <v>-1.3625778345025745</v>
      </c>
      <c r="C163" s="2">
        <f>LN('データ処理シート(補正値)'!C165)</f>
        <v>-0.6891551592904078</v>
      </c>
      <c r="D163" s="2">
        <f>LN('データ処理シート(補正値)'!D165)</f>
        <v>-0.8384041932170839</v>
      </c>
      <c r="E163" s="2">
        <f>LN('データ処理シート(補正値)'!E165)</f>
        <v>-0.7131458270666352</v>
      </c>
      <c r="F163" s="2">
        <f>LN('データ処理シート(補正値)'!F165)</f>
        <v>-0.4923310411298264</v>
      </c>
      <c r="G163" s="2">
        <f>LN('データ処理シート(補正値)'!G165)</f>
        <v>-0.35524739194754684</v>
      </c>
      <c r="H163" s="2">
        <f>LN('データ処理シート(補正値)'!H165)</f>
        <v>-0.40496523306651344</v>
      </c>
      <c r="I163" s="2">
        <f>LN('データ処理シート(補正値)'!I165)</f>
        <v>-0.5061698122297966</v>
      </c>
      <c r="J163" s="2">
        <f>LN('データ処理シート(補正値)'!J165)</f>
        <v>-0.6686497089595578</v>
      </c>
      <c r="K163" s="2">
        <f>LN('データ処理シート(補正値)'!K165)</f>
        <v>-0.7839475448864419</v>
      </c>
      <c r="L163" s="2">
        <f>LN('データ処理シート(補正値)'!L165)</f>
        <v>-0.6443570163905135</v>
      </c>
      <c r="M163" s="2">
        <f>LN('データ処理シート(補正値)'!M165)</f>
        <v>-1.2837377727947987</v>
      </c>
      <c r="N163" s="2">
        <f>LN('データ処理シート(補正値)'!N165)</f>
        <v>-1.3664917338237108</v>
      </c>
      <c r="O163" s="2">
        <f>LN('データ処理シート(補正値)'!O165)</f>
        <v>-0.6616485135005743</v>
      </c>
      <c r="P163" s="2">
        <f>LN('データ処理シート(補正値)'!P165)</f>
        <v>-0.8566077297129813</v>
      </c>
      <c r="Q163" s="2">
        <f>LN('データ処理シート(補正値)'!Q165)</f>
        <v>-0.7627116439458544</v>
      </c>
      <c r="R163" s="2">
        <f>LN('データ処理シート(補正値)'!R165)</f>
        <v>-0.6091737467837666</v>
      </c>
      <c r="S163" s="2">
        <f>LN('データ処理シート(補正値)'!S165)</f>
        <v>-0.4557063245449113</v>
      </c>
    </row>
    <row r="164" spans="1:19" ht="15">
      <c r="A164" s="3">
        <v>78</v>
      </c>
      <c r="B164" s="2">
        <f>LN('データ処理シート(補正値)'!B166)</f>
        <v>-1.374365790254617</v>
      </c>
      <c r="C164" s="2">
        <f>LN('データ処理シート(補正値)'!C166)</f>
        <v>-0.6911491778972725</v>
      </c>
      <c r="D164" s="2">
        <f>LN('データ処理シート(補正値)'!D166)</f>
        <v>-0.8384041932170839</v>
      </c>
      <c r="E164" s="2">
        <f>LN('データ処理シート(補正値)'!E166)</f>
        <v>-0.7131458270666352</v>
      </c>
      <c r="F164" s="2">
        <f>LN('データ処理シート(補正値)'!F166)</f>
        <v>-0.49396850669956766</v>
      </c>
      <c r="G164" s="2">
        <f>LN('データ処理シート(補正値)'!G166)</f>
        <v>-0.35524739194754684</v>
      </c>
      <c r="H164" s="2">
        <f>LN('データ処理シート(補正値)'!H166)</f>
        <v>-0.4094731295057033</v>
      </c>
      <c r="I164" s="2">
        <f>LN('データ処理シート(補正値)'!I166)</f>
        <v>-0.5104923459758702</v>
      </c>
      <c r="J164" s="2">
        <f>LN('データ処理シート(補正値)'!J166)</f>
        <v>-0.6731484940532562</v>
      </c>
      <c r="K164" s="2">
        <f>LN('データ処理シート(補正値)'!K166)</f>
        <v>-0.7887774115751955</v>
      </c>
      <c r="L164" s="2">
        <f>LN('データ処理シート(補正値)'!L166)</f>
        <v>-0.6481738149172144</v>
      </c>
      <c r="M164" s="2">
        <f>LN('データ処理シート(補正値)'!M166)</f>
        <v>-1.2909841813155658</v>
      </c>
      <c r="N164" s="2">
        <f>LN('データ処理シート(補正値)'!N166)</f>
        <v>-1.3783261914707137</v>
      </c>
      <c r="O164" s="2">
        <f>LN('データ処理シート(補正値)'!O166)</f>
        <v>-0.6655320135269719</v>
      </c>
      <c r="P164" s="2">
        <f>LN('データ処理シート(補正値)'!P166)</f>
        <v>-0.8613291738001807</v>
      </c>
      <c r="Q164" s="2">
        <f>LN('データ処理シート(補正値)'!Q166)</f>
        <v>-0.7691646669838612</v>
      </c>
      <c r="R164" s="2">
        <f>LN('データ処理シート(補正値)'!R166)</f>
        <v>-0.6128583493311422</v>
      </c>
      <c r="S164" s="2">
        <f>LN('データ処理シート(補正値)'!S166)</f>
        <v>-0.4604494164409239</v>
      </c>
    </row>
    <row r="165" spans="1:19" ht="15">
      <c r="A165" s="3">
        <v>78.5</v>
      </c>
      <c r="B165" s="2">
        <f>LN('データ処理シート(補正値)'!B167)</f>
        <v>-1.3823023398503531</v>
      </c>
      <c r="C165" s="2">
        <f>LN('データ処理シート(補正値)'!C167)</f>
        <v>-0.6971552019574843</v>
      </c>
      <c r="D165" s="2">
        <f>LN('データ処理シート(補正値)'!D167)</f>
        <v>-0.8495670998312469</v>
      </c>
      <c r="E165" s="2">
        <f>LN('データ処理シート(補正値)'!E167)</f>
        <v>-0.7207239483301797</v>
      </c>
      <c r="F165" s="2">
        <f>LN('データ処理シート(補正値)'!F167)</f>
        <v>-0.49626547243466096</v>
      </c>
      <c r="G165" s="2">
        <f>LN('データ処理シート(補正値)'!G167)</f>
        <v>-0.3581045367483267</v>
      </c>
      <c r="H165" s="2">
        <f>LN('データ処理シート(補正値)'!H167)</f>
        <v>-0.40796823832628304</v>
      </c>
      <c r="I165" s="2">
        <f>LN('データ処理シート(補正値)'!I167)</f>
        <v>-0.5094931785322121</v>
      </c>
      <c r="J165" s="2">
        <f>LN('データ処理シート(補正値)'!J167)</f>
        <v>-0.6784556318169555</v>
      </c>
      <c r="K165" s="2">
        <f>LN('データ処理シート(補正値)'!K167)</f>
        <v>-0.7927465457827001</v>
      </c>
      <c r="L165" s="2">
        <f>LN('データ処理シート(補正値)'!L167)</f>
        <v>-0.6500876910994983</v>
      </c>
      <c r="M165" s="2">
        <f>LN('データ処理シート(補正値)'!M167)</f>
        <v>-1.30195321268614</v>
      </c>
      <c r="N165" s="2">
        <f>LN('データ処理シート(補正値)'!N167)</f>
        <v>-1.3862943611198906</v>
      </c>
      <c r="O165" s="2">
        <f>LN('データ処理シート(補正値)'!O167)</f>
        <v>-0.6674794338113678</v>
      </c>
      <c r="P165" s="2">
        <f>LN('データ処理シート(補正値)'!P167)</f>
        <v>-0.8660730157135376</v>
      </c>
      <c r="Q165" s="2">
        <f>LN('データ処理シート(補正値)'!Q167)</f>
        <v>-0.7734899332424838</v>
      </c>
      <c r="R165" s="2">
        <f>LN('データ処理シート(補正値)'!R167)</f>
        <v>-0.6147057542533828</v>
      </c>
      <c r="S165" s="2">
        <f>LN('データ処理シート(補正値)'!S167)</f>
        <v>-0.4604494164409239</v>
      </c>
    </row>
    <row r="166" spans="1:19" ht="15">
      <c r="A166" s="3">
        <v>79</v>
      </c>
      <c r="B166" s="2">
        <f>LN('データ処理シート(補正値)'!B168)</f>
        <v>-1.3903023825174294</v>
      </c>
      <c r="C166" s="2">
        <f>LN('データ処理シート(補正値)'!C168)</f>
        <v>-0.6991652528855085</v>
      </c>
      <c r="D166" s="2">
        <f>LN('データ処理シート(補正値)'!D168)</f>
        <v>-0.8495670998312469</v>
      </c>
      <c r="E166" s="2">
        <f>LN('データ処理シート(補正値)'!E168)</f>
        <v>-0.7207239483301797</v>
      </c>
      <c r="F166" s="2">
        <f>LN('データ処理シート(補正値)'!F168)</f>
        <v>-0.49626547243466096</v>
      </c>
      <c r="G166" s="2">
        <f>LN('データ処理シート(補正値)'!G168)</f>
        <v>-0.3595361762197643</v>
      </c>
      <c r="H166" s="2">
        <f>LN('データ処理シート(補正値)'!H168)</f>
        <v>-0.41400143913045073</v>
      </c>
      <c r="I166" s="2">
        <f>LN('データ処理シート(補正値)'!I168)</f>
        <v>-0.515838165589535</v>
      </c>
      <c r="J166" s="2">
        <f>LN('データ処理シート(補正値)'!J168)</f>
        <v>-0.6822072405216109</v>
      </c>
      <c r="K166" s="2">
        <f>LN('データ処理シート(補正値)'!K168)</f>
        <v>-0.7985076962177717</v>
      </c>
      <c r="L166" s="2">
        <f>LN('データ処理シート(補正値)'!L168)</f>
        <v>-0.6539264674066639</v>
      </c>
      <c r="M166" s="2">
        <f>LN('データ処理シート(補正値)'!M168)</f>
        <v>-1.3093333199837625</v>
      </c>
      <c r="N166" s="2">
        <f>LN('データ処理シート(補正値)'!N168)</f>
        <v>-1.3943265328171548</v>
      </c>
      <c r="O166" s="2">
        <f>LN('データ処理シート(補正値)'!O168)</f>
        <v>-0.6694306539426292</v>
      </c>
      <c r="P166" s="2">
        <f>LN('データ処理シート(補正値)'!P168)</f>
        <v>-0.8708394689702377</v>
      </c>
      <c r="Q166" s="2">
        <f>LN('データ処理シート(補正値)'!Q168)</f>
        <v>-0.7756596021344095</v>
      </c>
      <c r="R166" s="2">
        <f>LN('データ処理シート(補正値)'!R168)</f>
        <v>-0.6165565783982326</v>
      </c>
      <c r="S166" s="2">
        <f>LN('データ処理シート(補正値)'!S168)</f>
        <v>-0.4604494164409239</v>
      </c>
    </row>
    <row r="167" spans="1:19" ht="15">
      <c r="A167" s="3">
        <v>79.5</v>
      </c>
      <c r="B167" s="2">
        <f>LN('データ処理シート(補正値)'!B169)</f>
        <v>-1.4024237430497744</v>
      </c>
      <c r="C167" s="2">
        <f>LN('データ処理シート(補正値)'!C169)</f>
        <v>-0.7031975164134469</v>
      </c>
      <c r="D167" s="2">
        <f>LN('データ処理シート(補正値)'!D169)</f>
        <v>-0.8589656652548857</v>
      </c>
      <c r="E167" s="2">
        <f>LN('データ処理シート(補正値)'!E169)</f>
        <v>-0.7289816335691612</v>
      </c>
      <c r="F167" s="2">
        <f>LN('データ処理シート(補正値)'!F169)</f>
        <v>-0.5045122617093984</v>
      </c>
      <c r="G167" s="2">
        <f>LN('データ処理シート(補正値)'!G169)</f>
        <v>-0.36240561864771714</v>
      </c>
      <c r="H167" s="2">
        <f>LN('データ処理シート(補正値)'!H169)</f>
        <v>-0.4109802887962747</v>
      </c>
      <c r="I167" s="2">
        <f>LN('データ処理シート(補正値)'!I169)</f>
        <v>-0.5144990291322996</v>
      </c>
      <c r="J167" s="2">
        <f>LN('データ処理シート(補正値)'!J169)</f>
        <v>-0.682405084028043</v>
      </c>
      <c r="K167" s="2">
        <f>LN('データ処理シート(補正値)'!K169)</f>
        <v>-0.8016236568960291</v>
      </c>
      <c r="L167" s="2">
        <f>LN('データ処理シート(補正値)'!L169)</f>
        <v>-0.6558513958162486</v>
      </c>
      <c r="M167" s="2">
        <f>LN('データ処理シート(補正値)'!M169)</f>
        <v>-1.3167682984712805</v>
      </c>
      <c r="N167" s="2">
        <f>LN('データ処理シート(補正値)'!N169)</f>
        <v>-1.4024237430497744</v>
      </c>
      <c r="O167" s="2">
        <f>LN('データ処理シート(補正値)'!O169)</f>
        <v>-0.6753072624316145</v>
      </c>
      <c r="P167" s="2">
        <f>LN('データ処理シート(補正値)'!P169)</f>
        <v>-0.8756287501552654</v>
      </c>
      <c r="Q167" s="2">
        <f>LN('データ処理シート(補正値)'!Q169)</f>
        <v>-0.7843856609942166</v>
      </c>
      <c r="R167" s="2">
        <f>LN('データ処理シート(補正値)'!R169)</f>
        <v>-0.6202685351473727</v>
      </c>
      <c r="S167" s="2">
        <f>LN('データ処理シート(補正値)'!S169)</f>
        <v>-0.46521511251393854</v>
      </c>
    </row>
    <row r="168" spans="1:19" ht="15">
      <c r="A168" s="3">
        <v>80</v>
      </c>
      <c r="B168" s="2">
        <f>LN('データ処理シート(補正値)'!B170)</f>
        <v>-1.410587053688935</v>
      </c>
      <c r="C168" s="2">
        <f>LN('データ処理シート(補正値)'!C170)</f>
        <v>-0.7052197617942144</v>
      </c>
      <c r="D168" s="2">
        <f>LN('データ処理シート(補正値)'!D170)</f>
        <v>-0.8613291738001808</v>
      </c>
      <c r="E168" s="2">
        <f>LN('データ処理シート(補正値)'!E170)</f>
        <v>-0.7310567536331654</v>
      </c>
      <c r="F168" s="2">
        <f>LN('データ処理シート(補正値)'!F170)</f>
        <v>-0.5028574541168138</v>
      </c>
      <c r="G168" s="2">
        <f>LN('データ処理シート(補正値)'!G170)</f>
        <v>-0.36240561864771714</v>
      </c>
      <c r="H168" s="2">
        <f>LN('データ処理シート(補正値)'!H170)</f>
        <v>-0.4124897230451288</v>
      </c>
      <c r="I168" s="2">
        <f>LN('データ処理シート(補正値)'!I170)</f>
        <v>-0.516173230092586</v>
      </c>
      <c r="J168" s="2">
        <f>LN('データ処理シート(補正値)'!J170)</f>
        <v>-0.688358663828148</v>
      </c>
      <c r="K168" s="2">
        <f>LN('データ処理シート(補正値)'!K170)</f>
        <v>-0.8060919395760796</v>
      </c>
      <c r="L168" s="2">
        <f>LN('データ処理シート(補正値)'!L170)</f>
        <v>-0.6597124044737082</v>
      </c>
      <c r="M168" s="2">
        <f>LN('データ処理シート(補正値)'!M170)</f>
        <v>-1.3280254529959148</v>
      </c>
      <c r="N168" s="2">
        <f>LN('データ処理シート(補正値)'!N170)</f>
        <v>-1.4146938356415886</v>
      </c>
      <c r="O168" s="2">
        <f>LN('データ処理シート(補正値)'!O170)</f>
        <v>-0.6772738314036552</v>
      </c>
      <c r="P168" s="2">
        <f>LN('データ処理シート(補正値)'!P170)</f>
        <v>-0.8804410789804578</v>
      </c>
      <c r="Q168" s="2">
        <f>LN('データ処理シート(補正値)'!Q170)</f>
        <v>-0.7843856609942166</v>
      </c>
      <c r="R168" s="2">
        <f>LN('データ処理シート(補正値)'!R170)</f>
        <v>-0.6239943218716286</v>
      </c>
      <c r="S168" s="2">
        <f>LN('データ処理シート(補正値)'!S170)</f>
        <v>-0.46521511251393854</v>
      </c>
    </row>
    <row r="169" spans="1:19" ht="15">
      <c r="A169" s="3">
        <v>80.5</v>
      </c>
      <c r="B169" s="2">
        <f>LN('データ処理シート(補正値)'!B171)</f>
        <v>-1.422958345491482</v>
      </c>
      <c r="C169" s="2">
        <f>LN('データ処理シート(補正値)'!C171)</f>
        <v>-0.7072461049394468</v>
      </c>
      <c r="D169" s="2">
        <f>LN('データ処理シート(補正値)'!D171)</f>
        <v>-0.8665486399793412</v>
      </c>
      <c r="E169" s="2">
        <f>LN('データ処理シート(補正値)'!E171)</f>
        <v>-0.7337608634452423</v>
      </c>
      <c r="F169" s="2">
        <f>LN('データ処理シート(補正値)'!F171)</f>
        <v>-0.5038500100295653</v>
      </c>
      <c r="G169" s="2">
        <f>LN('データ処理シート(補正値)'!G171)</f>
        <v>-0.36528331847533263</v>
      </c>
      <c r="H169" s="2">
        <f>LN('データ処理シート(補正値)'!H171)</f>
        <v>-0.42159449003804794</v>
      </c>
      <c r="I169" s="2">
        <f>LN('データ処理シート(補正値)'!I171)</f>
        <v>-0.5235731965884932</v>
      </c>
      <c r="J169" s="2">
        <f>LN('データ処理シート(補正値)'!J171)</f>
        <v>-0.6927472605386185</v>
      </c>
      <c r="K169" s="2">
        <f>LN('データ処理シート(補正値)'!K171)</f>
        <v>-0.8123812684836436</v>
      </c>
      <c r="L169" s="2">
        <f>LN('データ処理シート(補正値)'!L171)</f>
        <v>-0.6635883783184011</v>
      </c>
      <c r="M169" s="2">
        <f>LN('データ処理シート(補正値)'!M171)</f>
        <v>-1.3356012468043725</v>
      </c>
      <c r="N169" s="2">
        <f>LN('データ処理シート(補正値)'!N171)</f>
        <v>-1.422958345491482</v>
      </c>
      <c r="O169" s="2">
        <f>LN('データ処理シート(補正値)'!O171)</f>
        <v>-0.6792442753909541</v>
      </c>
      <c r="P169" s="2">
        <f>LN('データ処理シート(補正値)'!P171)</f>
        <v>-0.8828559557879176</v>
      </c>
      <c r="Q169" s="2">
        <f>LN('データ処理シート(補正値)'!Q171)</f>
        <v>-0.7887774115751955</v>
      </c>
      <c r="R169" s="2">
        <f>LN('データ処理シート(補正値)'!R171)</f>
        <v>-0.6239943218716286</v>
      </c>
      <c r="S169" s="2">
        <f>LN('データ処理シート(補正値)'!S171)</f>
        <v>-0.4668087383492164</v>
      </c>
    </row>
    <row r="170" spans="1:19" ht="15">
      <c r="A170" s="3">
        <v>81</v>
      </c>
      <c r="B170" s="2">
        <f>LN('データ処理シート(補正値)'!B172)</f>
        <v>-1.4312917270506265</v>
      </c>
      <c r="C170" s="2">
        <f>LN('データ処理シート(補正値)'!C172)</f>
        <v>-0.7133498878774647</v>
      </c>
      <c r="D170" s="2">
        <f>LN('データ処理シート(補正値)'!D172)</f>
        <v>-0.8708394689702378</v>
      </c>
      <c r="E170" s="2">
        <f>LN('データ処理シート(補正値)'!E172)</f>
        <v>-0.741497441500992</v>
      </c>
      <c r="F170" s="2">
        <f>LN('データ処理シート(補正値)'!F172)</f>
        <v>-0.5094931785322121</v>
      </c>
      <c r="G170" s="2">
        <f>LN('データ処理シート(補正値)'!G172)</f>
        <v>-0.36672527979223374</v>
      </c>
      <c r="H170" s="2">
        <f>LN('データ処理シート(補正値)'!H172)</f>
        <v>-0.4155154439616658</v>
      </c>
      <c r="I170" s="2">
        <f>LN('データ処理シート(補正値)'!I172)</f>
        <v>-0.5212127166524776</v>
      </c>
      <c r="J170" s="2">
        <f>LN('データ処理シート(補正値)'!J172)</f>
        <v>-0.694347901136464</v>
      </c>
      <c r="K170" s="2">
        <f>LN('データ処理シート(補正値)'!K172)</f>
        <v>-0.8128320235059251</v>
      </c>
      <c r="L170" s="2">
        <f>LN('データ処理シート(補正値)'!L172)</f>
        <v>-0.6655320135269719</v>
      </c>
      <c r="M170" s="2">
        <f>LN('データ処理シート(補正値)'!M172)</f>
        <v>-1.3470736479666092</v>
      </c>
      <c r="N170" s="2">
        <f>LN('データ処理シート(補正値)'!N172)</f>
        <v>-1.4312917270506265</v>
      </c>
      <c r="O170" s="2">
        <f>LN('データ処理シート(補正値)'!O172)</f>
        <v>-0.6831968497067774</v>
      </c>
      <c r="P170" s="2">
        <f>LN('データ処理シート(補正値)'!P172)</f>
        <v>-0.8901357743973038</v>
      </c>
      <c r="Q170" s="2">
        <f>LN('データ処理シート(補正値)'!Q172)</f>
        <v>-0.7931885347401717</v>
      </c>
      <c r="R170" s="2">
        <f>LN('データ処理シート(補正値)'!R172)</f>
        <v>-0.6296091597559578</v>
      </c>
      <c r="S170" s="2">
        <f>LN('データ処理シート(補正値)'!S172)</f>
        <v>-0.4700036292457356</v>
      </c>
    </row>
    <row r="171" spans="1:19" ht="15">
      <c r="A171" s="3">
        <v>81.5</v>
      </c>
      <c r="B171" s="2">
        <f>LN('データ処理シート(補正値)'!B173)</f>
        <v>-1.439695137847006</v>
      </c>
      <c r="C171" s="2">
        <f>LN('データ処理シート(補正値)'!C173)</f>
        <v>-0.7133498878774647</v>
      </c>
      <c r="D171" s="2">
        <f>LN('データ処理シート(補正値)'!D173)</f>
        <v>-0.8737102843390365</v>
      </c>
      <c r="E171" s="2">
        <f>LN('データ処理シート(補正値)'!E173)</f>
        <v>-0.7400291664600757</v>
      </c>
      <c r="F171" s="2">
        <f>LN('データ処理シート(補正値)'!F173)</f>
        <v>-0.5088276211033177</v>
      </c>
      <c r="G171" s="2">
        <f>LN('データ処理シート(補正値)'!G173)</f>
        <v>-0.36672527979223374</v>
      </c>
      <c r="H171" s="2">
        <f>LN('データ処理シート(補正値)'!H173)</f>
        <v>-0.41703174447962993</v>
      </c>
      <c r="I171" s="2">
        <f>LN('データ処理シート(補正値)'!I173)</f>
        <v>-0.52289820500026</v>
      </c>
      <c r="J171" s="2">
        <f>LN('データ処理シート(補正値)'!J173)</f>
        <v>-0.6983607476128326</v>
      </c>
      <c r="K171" s="2">
        <f>LN('データ処理シート(補正値)'!K173)</f>
        <v>-0.8196178446138943</v>
      </c>
      <c r="L171" s="2">
        <f>LN('データ処理シート(補正値)'!L173)</f>
        <v>-0.6694306539426292</v>
      </c>
      <c r="M171" s="2">
        <f>LN('データ処理シート(補正値)'!M173)</f>
        <v>-1.3547956940605197</v>
      </c>
      <c r="N171" s="2">
        <f>LN('データ処理シート(補正値)'!N173)</f>
        <v>-1.439695137847006</v>
      </c>
      <c r="O171" s="2">
        <f>LN('データ処理シート(補正値)'!O173)</f>
        <v>-0.687165108882398</v>
      </c>
      <c r="P171" s="2">
        <f>LN('データ処理シート(補正値)'!P173)</f>
        <v>-0.8950185965986153</v>
      </c>
      <c r="Q171" s="2">
        <f>LN('データ処理シート(補正値)'!Q173)</f>
        <v>-0.7976192021566565</v>
      </c>
      <c r="R171" s="2">
        <f>LN('データ処理シート(補正値)'!R173)</f>
        <v>-0.6314878001732175</v>
      </c>
      <c r="S171" s="2">
        <f>LN('データ処理シート(補正値)'!S173)</f>
        <v>-0.4716049106127096</v>
      </c>
    </row>
    <row r="172" spans="1:19" ht="15">
      <c r="A172" s="3">
        <v>82</v>
      </c>
      <c r="B172" s="2">
        <f>LN('データ処理シート(補正値)'!B174)</f>
        <v>-1.448169764837978</v>
      </c>
      <c r="C172" s="2">
        <f>LN('データ処理シート(補正値)'!C174)</f>
        <v>-0.7174398731289898</v>
      </c>
      <c r="D172" s="2">
        <f>LN('データ処理シート(補正値)'!D174)</f>
        <v>-0.8737102843390365</v>
      </c>
      <c r="E172" s="2">
        <f>LN('データ処理シート(補正値)'!E174)</f>
        <v>-0.7442299707892613</v>
      </c>
      <c r="F172" s="2">
        <f>LN('データ処理シート(補正値)'!F174)</f>
        <v>-0.5121598467791274</v>
      </c>
      <c r="G172" s="2">
        <f>LN('データ処理シート(補正値)'!G174)</f>
        <v>-0.36816932336446756</v>
      </c>
      <c r="H172" s="2">
        <f>LN('データ処理シート(補正値)'!H174)</f>
        <v>-0.4200712604975267</v>
      </c>
      <c r="I172" s="2">
        <f>LN('データ処理シート(補正値)'!I174)</f>
        <v>-0.5262777283249124</v>
      </c>
      <c r="J172" s="2">
        <f>LN('データ処理シート(補正値)'!J174)</f>
        <v>-0.7003732256516848</v>
      </c>
      <c r="K172" s="2">
        <f>LN('データ処理シート(補正値)'!K174)</f>
        <v>-0.8241674429983492</v>
      </c>
      <c r="L172" s="2">
        <f>LN('データ処理シート(補正値)'!L174)</f>
        <v>-0.6733445532637656</v>
      </c>
      <c r="M172" s="2">
        <f>LN('データ処理シート(補正値)'!M174)</f>
        <v>-1.3625778345025745</v>
      </c>
      <c r="N172" s="2">
        <f>LN('データ処理シート(補正値)'!N174)</f>
        <v>-1.4524341636244358</v>
      </c>
      <c r="O172" s="2">
        <f>LN('データ処理シート(補正値)'!O174)</f>
        <v>-0.6891551592904078</v>
      </c>
      <c r="P172" s="2">
        <f>LN('データ処理シート(補正値)'!P174)</f>
        <v>-0.8974689776335673</v>
      </c>
      <c r="Q172" s="2">
        <f>LN('データ処理シート(補正値)'!Q174)</f>
        <v>-0.8043022299261079</v>
      </c>
      <c r="R172" s="2">
        <f>LN('データ処理シート(補正値)'!R174)</f>
        <v>-0.6333699765240848</v>
      </c>
      <c r="S172" s="2">
        <f>LN('データ処理シート(補正値)'!S174)</f>
        <v>-0.4732087601946839</v>
      </c>
    </row>
    <row r="173" spans="1:19" ht="15">
      <c r="A173" s="3">
        <v>82.5</v>
      </c>
      <c r="B173" s="2">
        <f>LN('データ処理シート(補正値)'!B175)</f>
        <v>-1.4567168254164367</v>
      </c>
      <c r="C173" s="2">
        <f>LN('データ処理シート(補正値)'!C175)</f>
        <v>-0.7236063880446537</v>
      </c>
      <c r="D173" s="2">
        <f>LN('データ処理シート(補正値)'!D175)</f>
        <v>-0.8852766783449855</v>
      </c>
      <c r="E173" s="2">
        <f>LN('データ処理シート(補正値)'!E175)</f>
        <v>-0.7499291946589297</v>
      </c>
      <c r="F173" s="2">
        <f>LN('データ処理シート(補正値)'!F175)</f>
        <v>-0.516173230092586</v>
      </c>
      <c r="G173" s="2">
        <f>LN('データ処理シート(補正値)'!G175)</f>
        <v>-0.37106368139083173</v>
      </c>
      <c r="H173" s="2">
        <f>LN('データ処理シート(補正値)'!H175)</f>
        <v>-0.4200712604975267</v>
      </c>
      <c r="I173" s="2">
        <f>LN('データ処理シート(補正値)'!I175)</f>
        <v>-0.5262777283249124</v>
      </c>
      <c r="J173" s="2">
        <f>LN('データ処理シート(補正値)'!J175)</f>
        <v>-0.7044103728386559</v>
      </c>
      <c r="K173" s="2">
        <f>LN('データ処理シート(補正値)'!K175)</f>
        <v>-0.8264500278743656</v>
      </c>
      <c r="L173" s="2">
        <f>LN('データ処理シート(補正値)'!L175)</f>
        <v>-0.6753072624316145</v>
      </c>
      <c r="M173" s="2">
        <f>LN('データ処理シート(補正値)'!M175)</f>
        <v>-1.3704210119636004</v>
      </c>
      <c r="N173" s="2">
        <f>LN('データ処理シート(補正値)'!N175)</f>
        <v>-1.4610179073158271</v>
      </c>
      <c r="O173" s="2">
        <f>LN('データ処理シート(補正値)'!O175)</f>
        <v>-0.6931471805599454</v>
      </c>
      <c r="P173" s="2">
        <f>LN('データ処理シート(補正値)'!P175)</f>
        <v>-0.904856354248492</v>
      </c>
      <c r="Q173" s="2">
        <f>LN('データ処理シート(補正値)'!Q175)</f>
        <v>-0.8087825241588699</v>
      </c>
      <c r="R173" s="2">
        <f>LN('データ処理シート(補正値)'!R175)</f>
        <v>-0.6371449904446607</v>
      </c>
      <c r="S173" s="2">
        <f>LN('データ処理シート(補正値)'!S175)</f>
        <v>-0.47481518624295777</v>
      </c>
    </row>
    <row r="174" spans="1:19" ht="15">
      <c r="A174" s="3">
        <v>83</v>
      </c>
      <c r="B174" s="2">
        <f>LN('データ処理シート(補正値)'!B176)</f>
        <v>-1.4696759700589417</v>
      </c>
      <c r="C174" s="2">
        <f>LN('データ処理シート(補正値)'!C176)</f>
        <v>-0.7256703722655052</v>
      </c>
      <c r="D174" s="2">
        <f>LN('データ処理シート(補正値)'!D176)</f>
        <v>-0.8857615268393321</v>
      </c>
      <c r="E174" s="2">
        <f>LN('データ処理シート(補正値)'!E176)</f>
        <v>-0.7505644514298959</v>
      </c>
      <c r="F174" s="2">
        <f>LN('データ処理シート(補正値)'!F176)</f>
        <v>-0.5088276211033177</v>
      </c>
      <c r="G174" s="2">
        <f>LN('データ処理シート(補正値)'!G176)</f>
        <v>-0.37106368139083207</v>
      </c>
      <c r="H174" s="2">
        <f>LN('データ処理シート(補正値)'!H176)</f>
        <v>-0.42312004334688524</v>
      </c>
      <c r="I174" s="2">
        <f>LN('データ処理シート(補正値)'!I176)</f>
        <v>-0.5313685249973201</v>
      </c>
      <c r="J174" s="2">
        <f>LN('データ処理シート(補正値)'!J176)</f>
        <v>-0.7064350748868806</v>
      </c>
      <c r="K174" s="2">
        <f>LN('データ処理シート(補正値)'!K176)</f>
        <v>-0.8310308879233317</v>
      </c>
      <c r="L174" s="2">
        <f>LN('データ処理シート(補正値)'!L176)</f>
        <v>-0.6792442753909541</v>
      </c>
      <c r="M174" s="2">
        <f>LN('データ処理シート(補正値)'!M176)</f>
        <v>-1.3783261914707137</v>
      </c>
      <c r="N174" s="2">
        <f>LN('データ処理シート(補正値)'!N176)</f>
        <v>-1.4696759700589417</v>
      </c>
      <c r="O174" s="2">
        <f>LN('データ処理シート(補正値)'!O176)</f>
        <v>-0.6951491832306185</v>
      </c>
      <c r="P174" s="2">
        <f>LN('データ処理シート(補正値)'!P176)</f>
        <v>-0.9068355731033998</v>
      </c>
      <c r="Q174" s="2">
        <f>LN('データ処理シート(補正値)'!Q176)</f>
        <v>-0.8126066205972733</v>
      </c>
      <c r="R174" s="2">
        <f>LN('データ処理シート(補正値)'!R176)</f>
        <v>-0.6397960050629505</v>
      </c>
      <c r="S174" s="2">
        <f>LN('データ処理シート(補正値)'!S176)</f>
        <v>-0.47481518624295777</v>
      </c>
    </row>
    <row r="175" spans="1:19" ht="15">
      <c r="A175" s="3">
        <v>83.5</v>
      </c>
      <c r="B175" s="2">
        <f>LN('データ処理シート(補正値)'!B177)</f>
        <v>-1.4784096500276964</v>
      </c>
      <c r="C175" s="2">
        <f>LN('データ処理シート(補正値)'!C177)</f>
        <v>-0.7256703722655052</v>
      </c>
      <c r="D175" s="2">
        <f>LN('データ処理シート(補正値)'!D177)</f>
        <v>-0.8901357743973036</v>
      </c>
      <c r="E175" s="2">
        <f>LN('データ処理シート(補正値)'!E177)</f>
        <v>-0.7520482884801062</v>
      </c>
      <c r="F175" s="2">
        <f>LN('データ処理シート(補正値)'!F177)</f>
        <v>-0.5144990291322994</v>
      </c>
      <c r="G175" s="2">
        <f>LN('データ処理シート(補正値)'!G177)</f>
        <v>-0.37106368139083173</v>
      </c>
      <c r="H175" s="2">
        <f>LN('データ処理シート(補正値)'!H177)</f>
        <v>-0.42312004334688524</v>
      </c>
      <c r="I175" s="2">
        <f>LN('データ処理シート(補正値)'!I177)</f>
        <v>-0.5330712327133105</v>
      </c>
      <c r="J175" s="2">
        <f>LN('データ処理シート(補正値)'!J177)</f>
        <v>-0.7104968188950582</v>
      </c>
      <c r="K175" s="2">
        <f>LN('データ処理シート(補正値)'!K177)</f>
        <v>-0.8356328288567006</v>
      </c>
      <c r="L175" s="2">
        <f>LN('データ処理シート(補正値)'!L177)</f>
        <v>-0.6831968497067774</v>
      </c>
      <c r="M175" s="2">
        <f>LN('データ処理シート(補正値)'!M177)</f>
        <v>-1.3903023825174294</v>
      </c>
      <c r="N175" s="2">
        <f>LN('データ処理シート(補正値)'!N177)</f>
        <v>-1.4784096500276964</v>
      </c>
      <c r="O175" s="2">
        <f>LN('データ処理シート(補正値)'!O177)</f>
        <v>-0.6971552019574843</v>
      </c>
      <c r="P175" s="2">
        <f>LN('データ処理シート(補正値)'!P177)</f>
        <v>-0.9122987106046175</v>
      </c>
      <c r="Q175" s="2">
        <f>LN('データ処理シート(補正値)'!Q177)</f>
        <v>-0.8178037851595011</v>
      </c>
      <c r="R175" s="2">
        <f>LN('データ処理シート(補正値)'!R177)</f>
        <v>-0.6447380413522579</v>
      </c>
      <c r="S175" s="2">
        <f>LN('データ処理シート(補正値)'!S177)</f>
        <v>-0.47965000629754095</v>
      </c>
    </row>
    <row r="176" spans="1:19" ht="15">
      <c r="A176" s="3">
        <v>84</v>
      </c>
      <c r="B176" s="2">
        <f>LN('データ処理シート(補正値)'!B178)</f>
        <v>-1.4872202797098513</v>
      </c>
      <c r="C176" s="2">
        <f>LN('データ処理シート(補正値)'!C178)</f>
        <v>-0.7298111649315366</v>
      </c>
      <c r="D176" s="2">
        <f>LN('データ処理シート(補正値)'!D178)</f>
        <v>-0.8950185965986152</v>
      </c>
      <c r="E176" s="2">
        <f>LN('データ処理シート(補正値)'!E178)</f>
        <v>-0.7605698568773794</v>
      </c>
      <c r="F176" s="2">
        <f>LN('データ処理シート(補正値)'!F178)</f>
        <v>-0.517850238702955</v>
      </c>
      <c r="G176" s="2">
        <f>LN('データ処理シート(補正値)'!G178)</f>
        <v>-0.3739664410487932</v>
      </c>
      <c r="H176" s="2">
        <f>LN('データ処理シート(補正値)'!H178)</f>
        <v>-0.4307829160924542</v>
      </c>
      <c r="I176" s="2">
        <f>LN('データ処理シート(補正値)'!I178)</f>
        <v>-0.5405977820996608</v>
      </c>
      <c r="J176" s="2">
        <f>LN('データ処理シート(補正値)'!J178)</f>
        <v>-0.7170301210232773</v>
      </c>
      <c r="K176" s="2">
        <f>LN('データ処理シート(補正値)'!K178)</f>
        <v>-0.8421113336999037</v>
      </c>
      <c r="L176" s="2">
        <f>LN('データ処理シート(補正値)'!L178)</f>
        <v>-0.6831968497067774</v>
      </c>
      <c r="M176" s="2">
        <f>LN('データ処理シート(補正値)'!M178)</f>
        <v>-1.3983669423541598</v>
      </c>
      <c r="N176" s="2">
        <f>LN('データ処理シート(補正値)'!N178)</f>
        <v>-1.4872202797098513</v>
      </c>
      <c r="O176" s="2">
        <f>LN('データ処理シート(補正値)'!O178)</f>
        <v>-0.6991652528855085</v>
      </c>
      <c r="P176" s="2">
        <f>LN('データ処理シート(補正値)'!P178)</f>
        <v>-0.9197968712034427</v>
      </c>
      <c r="Q176" s="2">
        <f>LN('データ処理シート(補正値)'!Q178)</f>
        <v>-0.8223451190316273</v>
      </c>
      <c r="R176" s="2">
        <f>LN('データ処理シート(補正値)'!R178)</f>
        <v>-0.6466453469085255</v>
      </c>
      <c r="S176" s="2">
        <f>LN('データ処理シート(補正値)'!S178)</f>
        <v>-0.47965000629754095</v>
      </c>
    </row>
    <row r="177" spans="1:19" ht="15">
      <c r="A177" s="3">
        <v>84.5</v>
      </c>
      <c r="B177" s="2">
        <f>LN('データ処理シート(補正値)'!B179)</f>
        <v>-1.4961092271270973</v>
      </c>
      <c r="C177" s="2">
        <f>LN('データ処理シート(補正値)'!C179)</f>
        <v>-0.7339691750802003</v>
      </c>
      <c r="D177" s="2">
        <f>LN('データ処理シート(補正値)'!D179)</f>
        <v>-0.8999253777878906</v>
      </c>
      <c r="E177" s="2">
        <f>LN('データ処理シート(補正値)'!E179)</f>
        <v>-0.7605698568773794</v>
      </c>
      <c r="F177" s="2">
        <f>LN('データ処理シート(補正値)'!F179)</f>
        <v>-0.519530064396137</v>
      </c>
      <c r="G177" s="2">
        <f>LN('データ処理シート(補正値)'!G179)</f>
        <v>-0.3725140079684784</v>
      </c>
      <c r="H177" s="2">
        <f>LN('データ処理シート(補正値)'!H179)</f>
        <v>-0.4261781497057061</v>
      </c>
      <c r="I177" s="2">
        <f>LN('データ処理シート(補正値)'!I179)</f>
        <v>-0.5381968205621227</v>
      </c>
      <c r="J177" s="2">
        <f>LN('データ処理シート(補正値)'!J179)</f>
        <v>-0.7186701377910311</v>
      </c>
      <c r="K177" s="2">
        <f>LN('データ処理シート(補正値)'!K179)</f>
        <v>-0.8449007357874821</v>
      </c>
      <c r="L177" s="2">
        <f>LN('データ処理シート(補正値)'!L179)</f>
        <v>-0.6891551592904078</v>
      </c>
      <c r="M177" s="2">
        <f>LN('データ処理シート(補正値)'!M179)</f>
        <v>-1.40649706843741</v>
      </c>
      <c r="N177" s="2">
        <f>LN('データ処理シート(補正値)'!N179)</f>
        <v>-1.4961092271270973</v>
      </c>
      <c r="O177" s="2">
        <f>LN('データ処理シート(補正値)'!O179)</f>
        <v>-0.7052197617942144</v>
      </c>
      <c r="P177" s="2">
        <f>LN('データ処理シート(補正値)'!P179)</f>
        <v>-0.9248270628964415</v>
      </c>
      <c r="Q177" s="2">
        <f>LN('データ処理シート(補正値)'!Q179)</f>
        <v>-0.8269071707394697</v>
      </c>
      <c r="R177" s="2">
        <f>LN('データ処理シート(補正値)'!R179)</f>
        <v>-0.6485562972320703</v>
      </c>
      <c r="S177" s="2">
        <f>LN('データ処理シート(補正値)'!S179)</f>
        <v>-0.48288625507674926</v>
      </c>
    </row>
    <row r="178" spans="1:19" ht="15">
      <c r="A178" s="3">
        <v>85</v>
      </c>
      <c r="B178" s="2">
        <f>LN('データ処理シート(補正値)'!B180)</f>
        <v>-1.5050778971098577</v>
      </c>
      <c r="C178" s="2">
        <f>LN('データ処理シート(補正値)'!C180)</f>
        <v>-0.7339691750802003</v>
      </c>
      <c r="D178" s="2">
        <f>LN('データ処理シート(補正値)'!D180)</f>
        <v>-0.9048563542484918</v>
      </c>
      <c r="E178" s="2">
        <f>LN('データ処理シート(補正値)'!E180)</f>
        <v>-0.7691646669838611</v>
      </c>
      <c r="F178" s="2">
        <f>LN('データ処理シート(補正値)'!F180)</f>
        <v>-0.5245865390160276</v>
      </c>
      <c r="G178" s="2">
        <f>LN('データ処理シート(補正値)'!G180)</f>
        <v>-0.3783364407199117</v>
      </c>
      <c r="H178" s="2">
        <f>LN('データ処理シート(補正値)'!H180)</f>
        <v>-0.42617814970570594</v>
      </c>
      <c r="I178" s="2">
        <f>LN('データ処理シート(補正値)'!I180)</f>
        <v>-0.5371695991055926</v>
      </c>
      <c r="J178" s="2">
        <f>LN('データ処理シート(補正値)'!J180)</f>
        <v>-0.7221641296304379</v>
      </c>
      <c r="K178" s="2">
        <f>LN('データ処理シート(補正値)'!K180)</f>
        <v>-0.8490994823338319</v>
      </c>
      <c r="L178" s="2">
        <f>LN('データ処理シート(補正値)'!L180)</f>
        <v>-0.6911491778972725</v>
      </c>
      <c r="M178" s="2">
        <f>LN('データ処理シート(補正値)'!M180)</f>
        <v>-1.4188175528254507</v>
      </c>
      <c r="N178" s="2">
        <f>LN('データ処理シート(補正値)'!N180)</f>
        <v>-1.5050778971098577</v>
      </c>
      <c r="O178" s="2">
        <f>LN('データ処理シート(補正値)'!O180)</f>
        <v>-0.7092765624898288</v>
      </c>
      <c r="P178" s="2">
        <f>LN('データ処理シート(補正値)'!P180)</f>
        <v>-0.9298826853936221</v>
      </c>
      <c r="Q178" s="2">
        <f>LN('データ処理シート(補正値)'!Q180)</f>
        <v>-0.83149013018169</v>
      </c>
      <c r="R178" s="2">
        <f>LN('データ処理シート(補正値)'!R180)</f>
        <v>-0.6523891880877777</v>
      </c>
      <c r="S178" s="2">
        <f>LN('データ処理シート(補正値)'!S180)</f>
        <v>-0.48450831544861744</v>
      </c>
    </row>
    <row r="179" spans="1:19" ht="15">
      <c r="A179" s="3">
        <v>85.5</v>
      </c>
      <c r="B179" s="2">
        <f>LN('データ処理シート(補正値)'!B181)</f>
        <v>-1.5141277326297757</v>
      </c>
      <c r="C179" s="2">
        <f>LN('データ処理シート(補正値)'!C181)</f>
        <v>-0.7402387880937957</v>
      </c>
      <c r="D179" s="2">
        <f>LN('データ処理シート(補正値)'!D181)</f>
        <v>-0.9103086601966075</v>
      </c>
      <c r="E179" s="2">
        <f>LN('データ処理シート(補正値)'!E181)</f>
        <v>-0.7698122654954308</v>
      </c>
      <c r="F179" s="2">
        <f>LN('データ処理シート(補正値)'!F181)</f>
        <v>-0.5272938164732979</v>
      </c>
      <c r="G179" s="2">
        <f>LN('データ処理シート(補正値)'!G181)</f>
        <v>-0.3797973613595867</v>
      </c>
      <c r="H179" s="2">
        <f>LN('データ処理シート(補正値)'!H181)</f>
        <v>-0.42771071705548425</v>
      </c>
      <c r="I179" s="2">
        <f>LN('データ処理シート(補正値)'!I181)</f>
        <v>-0.5440377579721042</v>
      </c>
      <c r="J179" s="2">
        <f>LN('データ処理シート(補正値)'!J181)</f>
        <v>-0.7242251361308067</v>
      </c>
      <c r="K179" s="2">
        <f>LN('データ処理シート(補正値)'!K181)</f>
        <v>-0.8514397595545389</v>
      </c>
      <c r="L179" s="2">
        <f>LN('データ処理シート(補正値)'!L181)</f>
        <v>-0.6931471805599454</v>
      </c>
      <c r="M179" s="2">
        <f>LN('データ処理シート(補正値)'!M181)</f>
        <v>-1.4271163556401458</v>
      </c>
      <c r="N179" s="2">
        <f>LN('データ処理シート(補正値)'!N181)</f>
        <v>-1.5141277326297757</v>
      </c>
      <c r="O179" s="2">
        <f>LN('データ処理シート(補正値)'!O181)</f>
        <v>-0.7113111511876163</v>
      </c>
      <c r="P179" s="2">
        <f>LN('データ処理シート(補正値)'!P181)</f>
        <v>-0.9324201138040387</v>
      </c>
      <c r="Q179" s="2">
        <f>LN('データ処理シート(補正値)'!Q181)</f>
        <v>-0.8337895103624114</v>
      </c>
      <c r="R179" s="2">
        <f>LN('データ処理シート(補正値)'!R181)</f>
        <v>-0.654311156774747</v>
      </c>
      <c r="S179" s="2">
        <f>LN('データ処理シート(補正値)'!S181)</f>
        <v>-0.4861330111756192</v>
      </c>
    </row>
    <row r="180" spans="1:19" ht="15">
      <c r="A180" s="3">
        <v>86</v>
      </c>
      <c r="B180" s="2">
        <f>LN('データ処理シート(補正値)'!B182)</f>
        <v>-1.5232602161930482</v>
      </c>
      <c r="C180" s="2">
        <f>LN('データ処理シート(補正値)'!C182)</f>
        <v>-0.742337424750717</v>
      </c>
      <c r="D180" s="2">
        <f>LN('データ処理シート(補正値)'!D182)</f>
        <v>-0.9122987106046174</v>
      </c>
      <c r="E180" s="2">
        <f>LN('データ処理シート(補正値)'!E182)</f>
        <v>-0.7713249616239692</v>
      </c>
      <c r="F180" s="2">
        <f>LN('データ処理シート(補正値)'!F182)</f>
        <v>-0.5262777283249124</v>
      </c>
      <c r="G180" s="2">
        <f>LN('データ処理シート(補正値)'!G182)</f>
        <v>-0.3768776512562516</v>
      </c>
      <c r="H180" s="2">
        <f>LN('データ処理シート(補正値)'!H182)</f>
        <v>-0.42924563677356775</v>
      </c>
      <c r="I180" s="2">
        <f>LN('データ処理シート(補正値)'!I182)</f>
        <v>-0.5423162908573617</v>
      </c>
      <c r="J180" s="2">
        <f>LN('データ処理シート(補正値)'!J182)</f>
        <v>-0.7262903991531995</v>
      </c>
      <c r="K180" s="2">
        <f>LN('データ処理シート(補正値)'!K182)</f>
        <v>-0.8561368090544078</v>
      </c>
      <c r="L180" s="2">
        <f>LN('データ処理シート(補正値)'!L182)</f>
        <v>-0.6971552019574843</v>
      </c>
      <c r="M180" s="2">
        <f>LN('データ処理シート(補正値)'!M182)</f>
        <v>-1.4354846053106625</v>
      </c>
      <c r="N180" s="2">
        <f>LN('データ処理シート(補正値)'!N182)</f>
        <v>-1.5232602161930482</v>
      </c>
      <c r="O180" s="2">
        <f>LN('データ処理シート(補正値)'!O182)</f>
        <v>-0.7133498878774647</v>
      </c>
      <c r="P180" s="2">
        <f>LN('データ処理シート(補正値)'!P182)</f>
        <v>-0.9375143683257817</v>
      </c>
      <c r="Q180" s="2">
        <f>LN('データ処理シート(補正値)'!Q182)</f>
        <v>-0.8384041932170839</v>
      </c>
      <c r="R180" s="2">
        <f>LN('データ処理シート(補正値)'!R182)</f>
        <v>-0.6581662116646997</v>
      </c>
      <c r="S180" s="2">
        <f>LN('データ処理シート(補正値)'!S182)</f>
        <v>-0.4861330111756192</v>
      </c>
    </row>
    <row r="181" spans="1:19" ht="15">
      <c r="A181" s="3">
        <v>86.5</v>
      </c>
      <c r="B181" s="2">
        <f>LN('データ処理シート(補正値)'!B183)</f>
        <v>-1.5324768712979722</v>
      </c>
      <c r="C181" s="2">
        <f>LN('データ処理シート(補正値)'!C183)</f>
        <v>-0.7465479572870605</v>
      </c>
      <c r="D181" s="2">
        <f>LN('データ処理シート(補正値)'!D183)</f>
        <v>-0.9197968712034426</v>
      </c>
      <c r="E181" s="2">
        <f>LN('データ処理シート(補正値)'!E183)</f>
        <v>-0.7778339887271392</v>
      </c>
      <c r="F181" s="2">
        <f>LN('データ処理シート(補正値)'!F183)</f>
        <v>-0.5313685249973199</v>
      </c>
      <c r="G181" s="2">
        <f>LN('データ処理シート(補正値)'!G183)</f>
        <v>-0.3812604194113469</v>
      </c>
      <c r="H181" s="2">
        <f>LN('データ処理シート(補正値)'!H183)</f>
        <v>-0.42771071705548425</v>
      </c>
      <c r="I181" s="2">
        <f>LN('データ処理シート(補正値)'!I183)</f>
        <v>-0.5440377579721042</v>
      </c>
      <c r="J181" s="2">
        <f>LN('データ処理シート(補正値)'!J183)</f>
        <v>-0.7304337653459619</v>
      </c>
      <c r="K181" s="2">
        <f>LN('データ処理シート(補正値)'!K183)</f>
        <v>-0.8608560249860543</v>
      </c>
      <c r="L181" s="2">
        <f>LN('データ処理シート(補正値)'!L183)</f>
        <v>-0.6991652528855085</v>
      </c>
      <c r="M181" s="2">
        <f>LN('データ処理シート(補正値)'!M183)</f>
        <v>-1.443923473956527</v>
      </c>
      <c r="N181" s="2">
        <f>LN('データ処理シート(補正値)'!N183)</f>
        <v>-1.5324768712979722</v>
      </c>
      <c r="O181" s="2">
        <f>LN('データ処理シート(補正値)'!O183)</f>
        <v>-0.7174398731289898</v>
      </c>
      <c r="P181" s="2">
        <f>LN('データ処理シート(補正値)'!P183)</f>
        <v>-0.9421214919086766</v>
      </c>
      <c r="Q181" s="2">
        <f>LN('データ処理シート(補正値)'!Q183)</f>
        <v>-0.8423434869220722</v>
      </c>
      <c r="R181" s="2">
        <f>LN('データ処理シート(補正値)'!R183)</f>
        <v>-0.6628119807638722</v>
      </c>
      <c r="S181" s="2">
        <f>LN('データ処理シート(補正値)'!S183)</f>
        <v>-0.48939034304592566</v>
      </c>
    </row>
    <row r="182" spans="1:19" ht="15">
      <c r="A182" s="3">
        <v>87</v>
      </c>
      <c r="B182" s="2">
        <f>LN('データ処理シート(補正値)'!B184)</f>
        <v>-1.5417792639602856</v>
      </c>
      <c r="C182" s="2">
        <f>LN('データ処理シート(補正値)'!C184)</f>
        <v>-0.748659890490204</v>
      </c>
      <c r="D182" s="2">
        <f>LN('データ処理シート(補正値)'!D184)</f>
        <v>-0.9197968712034426</v>
      </c>
      <c r="E182" s="2">
        <f>LN('データ処理シート(補正値)'!E184)</f>
        <v>-0.7800131135816072</v>
      </c>
      <c r="F182" s="2">
        <f>LN('データ処理シート(補正値)'!F184)</f>
        <v>-0.5330712327133105</v>
      </c>
      <c r="G182" s="2">
        <f>LN('データ処理シート(補正値)'!G184)</f>
        <v>-0.37979736135958636</v>
      </c>
      <c r="H182" s="2">
        <f>LN('データ処理シート(補正値)'!H184)</f>
        <v>-0.42617814970570594</v>
      </c>
      <c r="I182" s="2">
        <f>LN('データ処理シート(補正値)'!I184)</f>
        <v>-0.5457621936468872</v>
      </c>
      <c r="J182" s="2">
        <f>LN('データ処理シート(補正値)'!J184)</f>
        <v>-0.732511904082222</v>
      </c>
      <c r="K182" s="2">
        <f>LN('データ処理シート(補正値)'!K184)</f>
        <v>-0.8632240109374627</v>
      </c>
      <c r="L182" s="2">
        <f>LN('データ処理シート(補正値)'!L184)</f>
        <v>-0.7031975164134469</v>
      </c>
      <c r="M182" s="2">
        <f>LN('データ処理シート(補正値)'!M184)</f>
        <v>-1.4524341636244358</v>
      </c>
      <c r="N182" s="2">
        <f>LN('データ処理シート(補正値)'!N184)</f>
        <v>-1.5417792639602856</v>
      </c>
      <c r="O182" s="2">
        <f>LN('データ処理シート(補正値)'!O184)</f>
        <v>-0.7215466550816432</v>
      </c>
      <c r="P182" s="2">
        <f>LN('データ処理シート(補正値)'!P184)</f>
        <v>-0.9472655361735856</v>
      </c>
      <c r="Q182" s="2">
        <f>LN('データ処理シート(補正値)'!Q184)</f>
        <v>-0.8446679882011877</v>
      </c>
      <c r="R182" s="2">
        <f>LN('データ処理シート(補正値)'!R184)</f>
        <v>-0.6628119807638722</v>
      </c>
      <c r="S182" s="2">
        <f>LN('データ処理シート(補正値)'!S184)</f>
        <v>-0.4910229964698112</v>
      </c>
    </row>
    <row r="183" spans="1:19" ht="15">
      <c r="A183" s="3">
        <v>87.5</v>
      </c>
      <c r="B183" s="2">
        <f>LN('データ処理シート(補正値)'!B185)</f>
        <v>-1.5511690043101247</v>
      </c>
      <c r="C183" s="2">
        <f>LN('データ処理シート(補正値)'!C185)</f>
        <v>-0.748659890490204</v>
      </c>
      <c r="D183" s="2">
        <f>LN('データ処理シート(補正値)'!D185)</f>
        <v>-0.9248270628964413</v>
      </c>
      <c r="E183" s="2">
        <f>LN('データ処理シート(補正値)'!E185)</f>
        <v>-0.7800131135816072</v>
      </c>
      <c r="F183" s="2">
        <f>LN('データ処理シート(補正値)'!F185)</f>
        <v>-0.5313685249973199</v>
      </c>
      <c r="G183" s="2">
        <f>LN('データ処理シート(補正値)'!G185)</f>
        <v>-0.3812604194113469</v>
      </c>
      <c r="H183" s="2">
        <f>LN('データ処理シート(補正値)'!H185)</f>
        <v>-0.4338645826298625</v>
      </c>
      <c r="I183" s="2">
        <f>LN('データ処理シート(補正値)'!I185)</f>
        <v>-0.55095341485677</v>
      </c>
      <c r="J183" s="2">
        <f>LN('データ処理シート(補正値)'!J185)</f>
        <v>-0.7366811825836737</v>
      </c>
      <c r="K183" s="2">
        <f>LN('データ処理シート(補正値)'!K185)</f>
        <v>-0.8703617999857551</v>
      </c>
      <c r="L183" s="2">
        <f>LN('データ処理シート(補正値)'!L185)</f>
        <v>-0.7052197617942144</v>
      </c>
      <c r="M183" s="2">
        <f>LN('データ処理シート(補正値)'!M185)</f>
        <v>-1.4610179073158271</v>
      </c>
      <c r="N183" s="2">
        <f>LN('データ処理シート(補正値)'!N185)</f>
        <v>-1.5511690043101247</v>
      </c>
      <c r="O183" s="2">
        <f>LN('データ処理シート(補正値)'!O185)</f>
        <v>-0.7215466550816432</v>
      </c>
      <c r="P183" s="2">
        <f>LN('データ処理シート(補正値)'!P185)</f>
        <v>-0.9498475154029977</v>
      </c>
      <c r="Q183" s="2">
        <f>LN('データ処理シート(補正値)'!Q185)</f>
        <v>-0.8493332637492742</v>
      </c>
      <c r="R183" s="2">
        <f>LN('データ処理シート(補正値)'!R185)</f>
        <v>-0.6647541060587275</v>
      </c>
      <c r="S183" s="2">
        <f>LN('データ処理シート(補正値)'!S185)</f>
        <v>-0.4910229964698112</v>
      </c>
    </row>
    <row r="184" spans="1:19" ht="15">
      <c r="A184" s="3">
        <v>88</v>
      </c>
      <c r="B184" s="2">
        <f>LN('データ処理シート(補正値)'!B186)</f>
        <v>-1.5606477482646686</v>
      </c>
      <c r="C184" s="2">
        <f>LN('データ処理シート(補正値)'!C186)</f>
        <v>-0.7571525105358576</v>
      </c>
      <c r="D184" s="2">
        <f>LN('データ処理シート(補正値)'!D186)</f>
        <v>-0.929882685393622</v>
      </c>
      <c r="E184" s="2">
        <f>LN('データ処理シート(補正値)'!E186)</f>
        <v>-0.7865791253524977</v>
      </c>
      <c r="F184" s="2">
        <f>LN('データ処理シート(補正値)'!F186)</f>
        <v>-0.5364853705465683</v>
      </c>
      <c r="G184" s="2">
        <f>LN('データ処理シート(補正値)'!G186)</f>
        <v>-0.3841929728326246</v>
      </c>
      <c r="H184" s="2">
        <f>LN('データ処理シート(補正値)'!H186)</f>
        <v>-0.43695577519953516</v>
      </c>
      <c r="I184" s="2">
        <f>LN('データ処理シート(補正値)'!I186)</f>
        <v>-0.5519949008040616</v>
      </c>
      <c r="J184" s="2">
        <f>LN('データ処理シート(補正値)'!J186)</f>
        <v>-0.741497441500992</v>
      </c>
      <c r="K184" s="2">
        <f>LN('データ処理シート(補正値)'!K186)</f>
        <v>-0.8732312424137079</v>
      </c>
      <c r="L184" s="2">
        <f>LN('データ処理シート(補正値)'!L186)</f>
        <v>-0.7092765624898288</v>
      </c>
      <c r="M184" s="2">
        <f>LN('データ処理シート(補正値)'!M186)</f>
        <v>-1.4740332754278975</v>
      </c>
      <c r="N184" s="2">
        <f>LN('データ処理シート(補正値)'!N186)</f>
        <v>-1.5606477482646686</v>
      </c>
      <c r="O184" s="2">
        <f>LN('データ処理シート(補正値)'!O186)</f>
        <v>-0.7256703722655052</v>
      </c>
      <c r="P184" s="2">
        <f>LN('データ処理シート(補正値)'!P186)</f>
        <v>-0.9550315601905855</v>
      </c>
      <c r="Q184" s="2">
        <f>LN('データ処理シート(補正値)'!Q186)</f>
        <v>-0.8540204061480304</v>
      </c>
      <c r="R184" s="2">
        <f>LN('データ処理シート(補正値)'!R186)</f>
        <v>-0.6706032161250507</v>
      </c>
      <c r="S184" s="2">
        <f>LN('データ処理シート(補正値)'!S186)</f>
        <v>-0.49593701127224005</v>
      </c>
    </row>
    <row r="185" spans="1:19" ht="15">
      <c r="A185" s="3">
        <v>88.5</v>
      </c>
      <c r="B185" s="2">
        <f>LN('データ処理シート(補正値)'!B187)</f>
        <v>-1.5702171992808192</v>
      </c>
      <c r="C185" s="2">
        <f>LN('データ処理シート(補正値)'!C187)</f>
        <v>-0.7571525105358576</v>
      </c>
      <c r="D185" s="2">
        <f>LN('データ処理シート(補正値)'!D187)</f>
        <v>-0.9349639971397762</v>
      </c>
      <c r="E185" s="2">
        <f>LN('データ処理シート(補正値)'!E187)</f>
        <v>-0.7887774115751954</v>
      </c>
      <c r="F185" s="2">
        <f>LN('データ処理シート(補正値)'!F187)</f>
        <v>-0.5381968205621225</v>
      </c>
      <c r="G185" s="2">
        <f>LN('データ処理シート(補正値)'!G187)</f>
        <v>-0.3841929728326246</v>
      </c>
      <c r="H185" s="2">
        <f>LN('データ処理シート(補正値)'!H187)</f>
        <v>-0.44628710262841964</v>
      </c>
      <c r="I185" s="2">
        <f>LN('データ処理シート(補正値)'!I187)</f>
        <v>-0.5589659990939256</v>
      </c>
      <c r="J185" s="2">
        <f>LN('データ処理シート(補正値)'!J187)</f>
        <v>-0.7467589500085945</v>
      </c>
      <c r="K185" s="2">
        <f>LN('データ処理シート(補正値)'!K187)</f>
        <v>-0.8804410789804576</v>
      </c>
      <c r="L185" s="2">
        <f>LN('データ処理シート(補正値)'!L187)</f>
        <v>-0.7133498878774647</v>
      </c>
      <c r="M185" s="2">
        <f>LN('データ処理シート(補正値)'!M187)</f>
        <v>-1.4828052615007346</v>
      </c>
      <c r="N185" s="2">
        <f>LN('データ処理シート(補正値)'!N187)</f>
        <v>-1.5702171992808192</v>
      </c>
      <c r="O185" s="2">
        <f>LN('データ処理シート(補正値)'!O187)</f>
        <v>-0.7277386253295642</v>
      </c>
      <c r="P185" s="2">
        <f>LN('データ処理シート(補正値)'!P187)</f>
        <v>-0.9602426194033378</v>
      </c>
      <c r="Q185" s="2">
        <f>LN('データ処理シート(補正値)'!Q187)</f>
        <v>-0.8563722416629117</v>
      </c>
      <c r="R185" s="2">
        <f>LN('データ処理シート(補正値)'!R187)</f>
        <v>-0.672560546951557</v>
      </c>
      <c r="S185" s="2">
        <f>LN('データ処理シート(補正値)'!S187)</f>
        <v>-0.49593701127224005</v>
      </c>
    </row>
    <row r="186" spans="1:19" ht="15">
      <c r="A186" s="3">
        <v>89</v>
      </c>
      <c r="B186" s="2">
        <f>LN('データ処理シート(補正値)'!B188)</f>
        <v>-1.5798791101925562</v>
      </c>
      <c r="C186" s="2">
        <f>LN('データ処理シート(補正値)'!C188)</f>
        <v>-0.7592869830644903</v>
      </c>
      <c r="D186" s="2">
        <f>LN('データ処理シート(補正値)'!D188)</f>
        <v>-0.9324201138040386</v>
      </c>
      <c r="E186" s="2">
        <f>LN('データ処理シート(補正値)'!E188)</f>
        <v>-0.7887774115751954</v>
      </c>
      <c r="F186" s="2">
        <f>LN('データ処理シート(補正値)'!F188)</f>
        <v>-0.5364853705465683</v>
      </c>
      <c r="G186" s="2">
        <f>LN('データ処理シート(補正値)'!G188)</f>
        <v>-0.3827256211386747</v>
      </c>
      <c r="H186" s="2">
        <f>LN('データ処理シート(補正値)'!H188)</f>
        <v>-0.4369557751995353</v>
      </c>
      <c r="I186" s="2">
        <f>LN('データ処理シート(補正値)'!I188)</f>
        <v>-0.5561717255328678</v>
      </c>
      <c r="J186" s="2">
        <f>LN('データ処理シート(補正値)'!J188)</f>
        <v>-0.7450722534248647</v>
      </c>
      <c r="K186" s="2">
        <f>LN('データ処理シート(補正値)'!K188)</f>
        <v>-0.8823725136706942</v>
      </c>
      <c r="L186" s="2">
        <f>LN('データ処理シート(補正値)'!L188)</f>
        <v>-0.7174398731289898</v>
      </c>
      <c r="M186" s="2">
        <f>LN('データ処理シート(補正値)'!M188)</f>
        <v>-1.491654876777717</v>
      </c>
      <c r="N186" s="2">
        <f>LN('データ処理シート(補正値)'!N188)</f>
        <v>-1.5798791101925562</v>
      </c>
      <c r="O186" s="2">
        <f>LN('データ処理シート(補正値)'!O188)</f>
        <v>-0.7318880088763758</v>
      </c>
      <c r="P186" s="2">
        <f>LN('データ処理シート(補正値)'!P188)</f>
        <v>-0.9628583676904897</v>
      </c>
      <c r="Q186" s="2">
        <f>LN('データ処理シート(補正値)'!Q188)</f>
        <v>-0.8610925714093929</v>
      </c>
      <c r="R186" s="2">
        <f>LN('データ処理シート(補正値)'!R188)</f>
        <v>-0.672560546951557</v>
      </c>
      <c r="S186" s="2">
        <f>LN('データ処理シート(補正値)'!S188)</f>
        <v>-0.4992264879226388</v>
      </c>
    </row>
    <row r="187" spans="1:19" ht="15">
      <c r="A187" s="3">
        <v>89.5</v>
      </c>
      <c r="B187" s="2">
        <f>LN('データ処理シート(補正値)'!B189)</f>
        <v>-1.5847452998437288</v>
      </c>
      <c r="C187" s="2">
        <f>LN('データ処理シート(補正値)'!C189)</f>
        <v>-0.7657178733947807</v>
      </c>
      <c r="D187" s="2">
        <f>LN('データ処理シート(補正値)'!D189)</f>
        <v>-0.9426347072137569</v>
      </c>
      <c r="E187" s="2">
        <f>LN('データ処理シート(補正値)'!E189)</f>
        <v>-0.7954014145987017</v>
      </c>
      <c r="F187" s="2">
        <f>LN('データ処理シート(補正値)'!F189)</f>
        <v>-0.5416285329210356</v>
      </c>
      <c r="G187" s="2">
        <f>LN('データ処理シート(補正値)'!G189)</f>
        <v>-0.3871341514234409</v>
      </c>
      <c r="H187" s="2">
        <f>LN('データ処理シート(補正値)'!H189)</f>
        <v>-0.44005655287778356</v>
      </c>
      <c r="I187" s="2">
        <f>LN('データ処理シート(補正値)'!I189)</f>
        <v>-0.5561717255328678</v>
      </c>
      <c r="J187" s="2">
        <f>LN('データ処理シート(補正値)'!J189)</f>
        <v>-0.7492943411829464</v>
      </c>
      <c r="K187" s="2">
        <f>LN('データ処理シート(補正値)'!K189)</f>
        <v>-0.8847920648147839</v>
      </c>
      <c r="L187" s="2">
        <f>LN('データ処理シート(補正値)'!L189)</f>
        <v>-0.7194911558995472</v>
      </c>
      <c r="M187" s="2">
        <f>LN('データ処理シート(補正値)'!M189)</f>
        <v>-1.4961092271270973</v>
      </c>
      <c r="N187" s="2">
        <f>LN('データ処理シート(補正値)'!N189)</f>
        <v>-1.5896352851379205</v>
      </c>
      <c r="O187" s="2">
        <f>LN('データ処理シート(補正値)'!O189)</f>
        <v>-0.7360546815712218</v>
      </c>
      <c r="P187" s="2">
        <f>LN('データ処理シート(補正値)'!P189)</f>
        <v>-0.9707469176702138</v>
      </c>
      <c r="Q187" s="2">
        <f>LN('データ処理シート(補正値)'!Q189)</f>
        <v>-0.8658352883856619</v>
      </c>
      <c r="R187" s="2">
        <f>LN('データ処理シート(補正値)'!R189)</f>
        <v>-0.6784556318169555</v>
      </c>
      <c r="S187" s="2">
        <f>LN('データ処理シート(補正値)'!S189)</f>
        <v>-0.5008752929128224</v>
      </c>
    </row>
    <row r="188" spans="1:19" ht="15">
      <c r="A188" s="3">
        <v>90</v>
      </c>
      <c r="B188" s="2">
        <f>LN('データ処理シート(補正値)'!B190)</f>
        <v>-1.5945492999403497</v>
      </c>
      <c r="C188" s="2">
        <f>LN('データ処理シート(補正値)'!C190)</f>
        <v>-0.7657178733947807</v>
      </c>
      <c r="D188" s="2">
        <f>LN('データ処理シート(補正値)'!D190)</f>
        <v>-0.9452047420387972</v>
      </c>
      <c r="E188" s="2">
        <f>LN('データ処理シート(補正値)'!E190)</f>
        <v>-0.7976192021566564</v>
      </c>
      <c r="F188" s="2">
        <f>LN('データ処理シート(補正値)'!F190)</f>
        <v>-0.5433488154715508</v>
      </c>
      <c r="G188" s="2">
        <f>LN('データ処理シート(補正値)'!G190)</f>
        <v>-0.38566248081198445</v>
      </c>
      <c r="H188" s="2">
        <f>LN('データ処理シート(補正値)'!H190)</f>
        <v>-0.44005655287778356</v>
      </c>
      <c r="I188" s="2">
        <f>LN('データ処理シート(補正値)'!I190)</f>
        <v>-0.5596657891854645</v>
      </c>
      <c r="J188" s="2">
        <f>LN('データ処理シート(補正値)'!J190)</f>
        <v>-0.751412088691921</v>
      </c>
      <c r="K188" s="2">
        <f>LN('データ処理シート(補正値)'!K190)</f>
        <v>-0.8896488009277338</v>
      </c>
      <c r="L188" s="2">
        <f>LN('データ処理シート(補正値)'!L190)</f>
        <v>-0.7215466550816432</v>
      </c>
      <c r="M188" s="2">
        <f>LN('データ処理シート(補正値)'!M190)</f>
        <v>-1.5050778971098577</v>
      </c>
      <c r="N188" s="2">
        <f>LN('データ処理シート(補正値)'!N190)</f>
        <v>-1.5994875815809322</v>
      </c>
      <c r="O188" s="2">
        <f>LN('データ処理シート(補正値)'!O190)</f>
        <v>-0.7360546815712218</v>
      </c>
      <c r="P188" s="2">
        <f>LN('データ処理シート(補正値)'!P190)</f>
        <v>-0.9733903239147278</v>
      </c>
      <c r="Q188" s="2">
        <f>LN('データ処理シート(補正値)'!Q190)</f>
        <v>-0.868215108642592</v>
      </c>
      <c r="R188" s="2">
        <f>LN('データ処理シート(補正値)'!R190)</f>
        <v>-0.6804284081521706</v>
      </c>
      <c r="S188" s="2">
        <f>LN('データ処理シート(補正値)'!S190)</f>
        <v>-0.5008752929128224</v>
      </c>
    </row>
    <row r="189" spans="1:19" ht="15">
      <c r="A189" s="3">
        <v>90.5</v>
      </c>
      <c r="B189" s="2">
        <f>LN('データ処理シート(補正値)'!B191)</f>
        <v>-1.6044503709230613</v>
      </c>
      <c r="C189" s="2">
        <f>LN('データ処理シート(補正値)'!C191)</f>
        <v>-0.770028224895903</v>
      </c>
      <c r="D189" s="2">
        <f>LN('データ処理シート(補正値)'!D191)</f>
        <v>-0.9503647122079064</v>
      </c>
      <c r="E189" s="2">
        <f>LN('データ処理シート(補正値)'!E191)</f>
        <v>-0.7976192021566564</v>
      </c>
      <c r="F189" s="2">
        <f>LN('データ処理シート(補正値)'!F191)</f>
        <v>-0.5467982842248083</v>
      </c>
      <c r="G189" s="2">
        <f>LN('データ処理シート(補正値)'!G191)</f>
        <v>-0.390084006069862</v>
      </c>
      <c r="H189" s="2">
        <f>LN('データ処理シート(補正値)'!H191)</f>
        <v>-0.4400565528777834</v>
      </c>
      <c r="I189" s="2">
        <f>LN('データ処理シート(補正値)'!I191)</f>
        <v>-0.5603660693261269</v>
      </c>
      <c r="J189" s="2">
        <f>LN('データ処理シート(補正値)'!J191)</f>
        <v>-0.7550225842780327</v>
      </c>
      <c r="K189" s="2">
        <f>LN('データ処理シート(補正値)'!K191)</f>
        <v>-0.8940401229393352</v>
      </c>
      <c r="L189" s="2">
        <f>LN('データ処理シート(補正値)'!L191)</f>
        <v>-0.7256703722655052</v>
      </c>
      <c r="M189" s="2">
        <f>LN('データ処理シート(補正値)'!M191)</f>
        <v>-1.5186835491656363</v>
      </c>
      <c r="N189" s="2">
        <f>LN('データ処理シート(補正値)'!N191)</f>
        <v>-1.6044503709230613</v>
      </c>
      <c r="O189" s="2">
        <f>LN('データ処理シート(補正値)'!O191)</f>
        <v>-0.742337424750717</v>
      </c>
      <c r="P189" s="2">
        <f>LN('データ処理シート(補正値)'!P191)</f>
        <v>-0.9813627286178699</v>
      </c>
      <c r="Q189" s="2">
        <f>LN('データ処理シート(補正値)'!Q191)</f>
        <v>-0.8753887405537294</v>
      </c>
      <c r="R189" s="2">
        <f>LN('データ処理シート(補正値)'!R191)</f>
        <v>-0.6843856748913726</v>
      </c>
      <c r="S189" s="2">
        <f>LN('データ処理シート(補正値)'!S191)</f>
        <v>-0.5058380822549516</v>
      </c>
    </row>
    <row r="190" spans="1:19" ht="15">
      <c r="A190" s="3">
        <v>91</v>
      </c>
      <c r="B190" s="2">
        <f>LN('データ処理シート(補正値)'!B192)</f>
        <v>-1.6144504542576446</v>
      </c>
      <c r="C190" s="2">
        <f>LN('データ処理シート(補正値)'!C192)</f>
        <v>-0.770028224895903</v>
      </c>
      <c r="D190" s="2">
        <f>LN('データ処理シート(補正値)'!D192)</f>
        <v>-0.9555514458274575</v>
      </c>
      <c r="E190" s="2">
        <f>LN('データ処理シート(補正値)'!E192)</f>
        <v>-0.8065398679150358</v>
      </c>
      <c r="F190" s="2">
        <f>LN('データ処理シート(補正値)'!F192)</f>
        <v>-0.5467982842248083</v>
      </c>
      <c r="G190" s="2">
        <f>LN('データ処理シート(補正値)'!G192)</f>
        <v>-0.390084006069862</v>
      </c>
      <c r="H190" s="2">
        <f>LN('データ処理シート(補正値)'!H192)</f>
        <v>-0.44161055474451766</v>
      </c>
      <c r="I190" s="2">
        <f>LN('データ処理シート(補正値)'!I192)</f>
        <v>-0.5649298827591914</v>
      </c>
      <c r="J190" s="2">
        <f>LN('データ処理シート(補正値)'!J192)</f>
        <v>-0.7577923740534765</v>
      </c>
      <c r="K190" s="2">
        <f>LN('データ処理シート(補正値)'!K192)</f>
        <v>-0.8969784208417821</v>
      </c>
      <c r="L190" s="2">
        <f>LN('データ処理シート(補正値)'!L192)</f>
        <v>-0.7277386253295642</v>
      </c>
      <c r="M190" s="2">
        <f>LN('データ処理シート(補正値)'!M192)</f>
        <v>-1.5232602161930482</v>
      </c>
      <c r="N190" s="2">
        <f>LN('データ処理シート(補正値)'!N192)</f>
        <v>-1.6144504542576446</v>
      </c>
      <c r="O190" s="2">
        <f>LN('データ処理シート(補正値)'!O192)</f>
        <v>-0.742337424750717</v>
      </c>
      <c r="P190" s="2">
        <f>LN('データ処理シート(補正値)'!P192)</f>
        <v>-0.9840343839606746</v>
      </c>
      <c r="Q190" s="2">
        <f>LN('データ処理シート(補正値)'!Q192)</f>
        <v>-0.8777914327235454</v>
      </c>
      <c r="R190" s="2">
        <f>LN('データ処理シート(補正値)'!R192)</f>
        <v>-0.6843856748913726</v>
      </c>
      <c r="S190" s="2">
        <f>LN('データ処理シート(補正値)'!S192)</f>
        <v>-0.5058380822549516</v>
      </c>
    </row>
    <row r="191" spans="1:19" ht="15">
      <c r="A191" s="3">
        <v>91.5</v>
      </c>
      <c r="B191" s="2">
        <f>LN('データ処理シート(補正値)'!B193)</f>
        <v>-1.6194882482876019</v>
      </c>
      <c r="C191" s="2">
        <f>LN('データ処理シート(補正値)'!C193)</f>
        <v>-0.7743572359854884</v>
      </c>
      <c r="D191" s="2">
        <f>LN('データ処理シート(補正値)'!D193)</f>
        <v>-0.9534735230018709</v>
      </c>
      <c r="E191" s="2">
        <f>LN('データ処理シート(補正値)'!E193)</f>
        <v>-0.8049729957422022</v>
      </c>
      <c r="F191" s="2">
        <f>LN('データ処理シート(補正値)'!F193)</f>
        <v>-0.5461074379106305</v>
      </c>
      <c r="G191" s="2">
        <f>LN('データ処理シート(補正値)'!G193)</f>
        <v>-0.38860799104174126</v>
      </c>
      <c r="H191" s="2">
        <f>LN('データ処理シート(補正値)'!H193)</f>
        <v>-0.4416105547445178</v>
      </c>
      <c r="I191" s="2">
        <f>LN('データ処理シート(補正値)'!I193)</f>
        <v>-0.5649298827591914</v>
      </c>
      <c r="J191" s="2">
        <f>LN('データ処理シート(補正値)'!J193)</f>
        <v>-0.7599282142502966</v>
      </c>
      <c r="K191" s="2">
        <f>LN('データ処理シート(補正値)'!K193)</f>
        <v>-0.8994336148077321</v>
      </c>
      <c r="L191" s="2">
        <f>LN('データ処理シート(補正値)'!L193)</f>
        <v>-0.7298111649315366</v>
      </c>
      <c r="M191" s="2">
        <f>LN('データ処理シート(補正値)'!M193)</f>
        <v>-1.5278579254416775</v>
      </c>
      <c r="N191" s="2">
        <f>LN('データ処理シート(補正値)'!N193)</f>
        <v>-1.6194882482876019</v>
      </c>
      <c r="O191" s="2">
        <f>LN('データ処理シート(補正値)'!O193)</f>
        <v>-0.7444404749474958</v>
      </c>
      <c r="P191" s="2">
        <f>LN('データ処理シート(補正値)'!P193)</f>
        <v>-0.9845695726274495</v>
      </c>
      <c r="Q191" s="2">
        <f>LN('データ処理シート(補正値)'!Q193)</f>
        <v>-0.8785133675401253</v>
      </c>
      <c r="R191" s="2">
        <f>LN('データ処理シート(補正値)'!R193)</f>
        <v>-0.6855759150636271</v>
      </c>
      <c r="S191" s="2">
        <f>LN('データ処理シート(補正値)'!S193)</f>
        <v>-0.5074978336733159</v>
      </c>
    </row>
    <row r="192" spans="1:19" ht="15">
      <c r="A192" s="3">
        <v>92</v>
      </c>
      <c r="B192" s="2">
        <f>LN('データ処理シート(補正値)'!B194)</f>
        <v>-1.6296406197516198</v>
      </c>
      <c r="C192" s="2">
        <f>LN('データ処理シート(補正値)'!C194)</f>
        <v>-0.780886094867952</v>
      </c>
      <c r="D192" s="2">
        <f>LN('データ処理シート(補正値)'!D194)</f>
        <v>-0.9660063241200878</v>
      </c>
      <c r="E192" s="2">
        <f>LN('データ処理シート(補正値)'!E194)</f>
        <v>-0.815540828774012</v>
      </c>
      <c r="F192" s="2">
        <f>LN('データ処理シート(補正値)'!F194)</f>
        <v>-0.5537331247772672</v>
      </c>
      <c r="G192" s="2">
        <f>LN('データ処理シート(補正値)'!G194)</f>
        <v>-0.3945251680698298</v>
      </c>
      <c r="H192" s="2">
        <f>LN('データ処理シート(補正値)'!H194)</f>
        <v>-0.44316697529217586</v>
      </c>
      <c r="I192" s="2">
        <f>LN('データ処理シート(補正値)'!I194)</f>
        <v>-0.5656338602609858</v>
      </c>
      <c r="J192" s="2">
        <f>LN('データ処理シート(補正値)'!J194)</f>
        <v>-0.7635696448564911</v>
      </c>
      <c r="K192" s="2">
        <f>LN('データ処理シート(補正値)'!K194)</f>
        <v>-0.9063404010209869</v>
      </c>
      <c r="L192" s="2">
        <f>LN('データ処理シート(補正値)'!L194)</f>
        <v>-0.7339691750802003</v>
      </c>
      <c r="M192" s="2">
        <f>LN('データ処理シート(補正値)'!M194)</f>
        <v>-1.5417792639602856</v>
      </c>
      <c r="N192" s="2">
        <f>LN('データ処理シート(補正値)'!N194)</f>
        <v>-1.6347557204183902</v>
      </c>
      <c r="O192" s="2">
        <f>LN('データ処理シート(補正値)'!O194)</f>
        <v>-0.7507762933965816</v>
      </c>
      <c r="P192" s="2">
        <f>LN('データ処理シート(補正値)'!P194)</f>
        <v>-0.9920924452904369</v>
      </c>
      <c r="Q192" s="2">
        <f>LN('データ処理シート(補正値)'!Q194)</f>
        <v>-0.885034342223601</v>
      </c>
      <c r="R192" s="2">
        <f>LN('データ処理シート(補正値)'!R194)</f>
        <v>-0.6923475003893811</v>
      </c>
      <c r="S192" s="2">
        <f>LN('データ処理シート(補正値)'!S194)</f>
        <v>-0.5091603444469295</v>
      </c>
    </row>
    <row r="193" spans="1:19" ht="15">
      <c r="A193" s="3">
        <v>92.5</v>
      </c>
      <c r="B193" s="2">
        <f>LN('データ処理シート(補正値)'!B195)</f>
        <v>-1.6398971199188088</v>
      </c>
      <c r="C193" s="2">
        <f>LN('データ処理シート(補正値)'!C195)</f>
        <v>-0.780886094867952</v>
      </c>
      <c r="D193" s="2">
        <f>LN('データ処理シート(補正値)'!D195)</f>
        <v>-0.9633823394080054</v>
      </c>
      <c r="E193" s="2">
        <f>LN('データ処理シート(補正値)'!E195)</f>
        <v>-0.815540828774012</v>
      </c>
      <c r="F193" s="2">
        <f>LN('データ処理シート(補正値)'!F195)</f>
        <v>-0.5519949008040614</v>
      </c>
      <c r="G193" s="2">
        <f>LN('データ処理シート(補正値)'!G195)</f>
        <v>-0.3930425881096072</v>
      </c>
      <c r="H193" s="2">
        <f>LN('データ処理シート(補正値)'!H195)</f>
        <v>-0.4462871026284195</v>
      </c>
      <c r="I193" s="2">
        <f>LN('データ処理シート(補正値)'!I195)</f>
        <v>-0.5691612007789542</v>
      </c>
      <c r="J193" s="2">
        <f>LN('データ処理シート(補正値)'!J195)</f>
        <v>-0.7657178733947807</v>
      </c>
      <c r="K193" s="2">
        <f>LN('データ処理シート(補正値)'!K195)</f>
        <v>-0.908818717035454</v>
      </c>
      <c r="L193" s="2">
        <f>LN('データ処理シート(補正値)'!L195)</f>
        <v>-0.7360546815712218</v>
      </c>
      <c r="M193" s="2">
        <f>LN('データ処理シート(補正値)'!M195)</f>
        <v>-1.5511690043101247</v>
      </c>
      <c r="N193" s="2">
        <f>LN('データ処理シート(補正値)'!N195)</f>
        <v>-1.6450650900772514</v>
      </c>
      <c r="O193" s="2">
        <f>LN('データ処理シート(補正値)'!O195)</f>
        <v>-0.7507762933965816</v>
      </c>
      <c r="P193" s="2">
        <f>LN('データ処理シート(補正値)'!P195)</f>
        <v>-0.9975007872996983</v>
      </c>
      <c r="Q193" s="2">
        <f>LN('データ処理シート(補正値)'!Q195)</f>
        <v>-0.8874603502062781</v>
      </c>
      <c r="R193" s="2">
        <f>LN('データ処理シート(補正値)'!R195)</f>
        <v>-0.6943479011364642</v>
      </c>
      <c r="S193" s="2">
        <f>LN('データ処理シート(補正値)'!S195)</f>
        <v>-0.5108256237659905</v>
      </c>
    </row>
    <row r="194" spans="1:19" ht="15">
      <c r="A194" s="3">
        <v>93</v>
      </c>
      <c r="B194" s="2">
        <f>LN('データ処理シート(補正値)'!B196)</f>
        <v>-1.6502599069543555</v>
      </c>
      <c r="C194" s="2">
        <f>LN('データ処理シート(補正値)'!C196)</f>
        <v>-0.780886094867952</v>
      </c>
      <c r="D194" s="2">
        <f>LN('データ処理シート(補正値)'!D196)</f>
        <v>-0.9707469176702138</v>
      </c>
      <c r="E194" s="2">
        <f>LN('データ処理シート(補正値)'!E196)</f>
        <v>-0.8148629392440417</v>
      </c>
      <c r="F194" s="2">
        <f>LN('データ処理シート(補正値)'!F196)</f>
        <v>-0.55095341485677</v>
      </c>
      <c r="G194" s="2">
        <f>LN('データ処理シート(補正値)'!G196)</f>
        <v>-0.39156220293917304</v>
      </c>
      <c r="H194" s="2">
        <f>LN('データ処理シート(補正値)'!H196)</f>
        <v>-0.4462871026284195</v>
      </c>
      <c r="I194" s="2">
        <f>LN('データ処理シート(補正値)'!I196)</f>
        <v>-0.5709295478356962</v>
      </c>
      <c r="J194" s="2">
        <f>LN('データ処理シート(補正値)'!J196)</f>
        <v>-0.770028224895903</v>
      </c>
      <c r="K194" s="2">
        <f>LN('データ処理シート(補正値)'!K196)</f>
        <v>-0.9137938516755678</v>
      </c>
      <c r="L194" s="2">
        <f>LN('データ処理シート(補正値)'!L196)</f>
        <v>-0.738144546490681</v>
      </c>
      <c r="M194" s="2">
        <f>LN('データ処理シート(補正値)'!M196)</f>
        <v>-1.5606477482646686</v>
      </c>
      <c r="N194" s="2">
        <f>LN('データ処理シート(補正値)'!N196)</f>
        <v>-1.6502599069543555</v>
      </c>
      <c r="O194" s="2">
        <f>LN('データ処理シート(補正値)'!O196)</f>
        <v>-0.7528971849657192</v>
      </c>
      <c r="P194" s="2">
        <f>LN('データ処理シート(補正値)'!P196)</f>
        <v>-1.0029385385998273</v>
      </c>
      <c r="Q194" s="2">
        <f>LN('データ処理シート(補正値)'!Q196)</f>
        <v>-0.8923300944293115</v>
      </c>
      <c r="R194" s="2">
        <f>LN('データ処理シート(補正値)'!R196)</f>
        <v>-0.6963523115088937</v>
      </c>
      <c r="S194" s="2">
        <f>LN('データ処理シート(補正値)'!S196)</f>
        <v>-0.5141645250315051</v>
      </c>
    </row>
    <row r="195" spans="1:19" ht="15">
      <c r="A195" s="3">
        <v>93.5</v>
      </c>
      <c r="B195" s="2">
        <f>LN('データ処理シート(補正値)'!B197)</f>
        <v>-1.6554818509355071</v>
      </c>
      <c r="C195" s="2">
        <f>LN('データ処理シート(補正値)'!C197)</f>
        <v>-0.7874578600311866</v>
      </c>
      <c r="D195" s="2">
        <f>LN('データ処理シート(補正値)'!D197)</f>
        <v>-0.9739198447107913</v>
      </c>
      <c r="E195" s="2">
        <f>LN('データ処理シート(補正値)'!E197)</f>
        <v>-0.8200718741336122</v>
      </c>
      <c r="F195" s="2">
        <f>LN('データ処理シート(補正値)'!F197)</f>
        <v>-0.5572186633357012</v>
      </c>
      <c r="G195" s="2">
        <f>LN('データ処理シート(補正値)'!G197)</f>
        <v>-0.3974969384589876</v>
      </c>
      <c r="H195" s="2">
        <f>LN('データ処理シート(補正値)'!H197)</f>
        <v>-0.4478508246046024</v>
      </c>
      <c r="I195" s="2">
        <f>LN('データ処理シート(補正値)'!I197)</f>
        <v>-0.571992059003478</v>
      </c>
      <c r="J195" s="2">
        <f>LN('データ処理シート(補正値)'!J197)</f>
        <v>-0.7728399494691938</v>
      </c>
      <c r="K195" s="2">
        <f>LN('データ処理シート(補正値)'!K197)</f>
        <v>-0.9167908569158373</v>
      </c>
      <c r="L195" s="2">
        <f>LN('データ処理シート(補正値)'!L197)</f>
        <v>-0.742337424750717</v>
      </c>
      <c r="M195" s="2">
        <f>LN('データ処理シート(補正値)'!M197)</f>
        <v>-1.5654210270173263</v>
      </c>
      <c r="N195" s="2">
        <f>LN('データ処理シート(補正値)'!N197)</f>
        <v>-1.6554818509355071</v>
      </c>
      <c r="O195" s="2">
        <f>LN('データ処理シート(補正値)'!O197)</f>
        <v>-0.7592869830644903</v>
      </c>
      <c r="P195" s="2">
        <f>LN('データ処理シート(補正値)'!P197)</f>
        <v>-1.006215439402142</v>
      </c>
      <c r="Q195" s="2">
        <f>LN('データ処理シート(補正値)'!Q197)</f>
        <v>-0.8955081926916265</v>
      </c>
      <c r="R195" s="2">
        <f>LN('データ処理シート(補正値)'!R197)</f>
        <v>-0.6995677483628682</v>
      </c>
      <c r="S195" s="2">
        <f>LN('データ処理シート(補正値)'!S197)</f>
        <v>-0.5124936808666878</v>
      </c>
    </row>
    <row r="196" spans="1:19" ht="15">
      <c r="A196" s="3">
        <v>94</v>
      </c>
      <c r="B196" s="2">
        <f>LN('データ処理シート(補正値)'!B198)</f>
        <v>-1.6660082639224947</v>
      </c>
      <c r="C196" s="2">
        <f>LN('データ処理シート(補正値)'!C198)</f>
        <v>-0.789658080940789</v>
      </c>
      <c r="D196" s="2">
        <f>LN('データ処理シート(補正値)'!D198)</f>
        <v>-0.9813627286178699</v>
      </c>
      <c r="E196" s="2">
        <f>LN('データ処理シート(補正値)'!E198)</f>
        <v>-0.8216626027953726</v>
      </c>
      <c r="F196" s="2">
        <f>LN('データ処理シート(補正値)'!F198)</f>
        <v>-0.5544292612481226</v>
      </c>
      <c r="G196" s="2">
        <f>LN('データ処理シート(補正値)'!G198)</f>
        <v>-0.3945251680698301</v>
      </c>
      <c r="H196" s="2">
        <f>LN('データ処理シート(補正値)'!H198)</f>
        <v>-0.44941699563734716</v>
      </c>
      <c r="I196" s="2">
        <f>LN('データ処理シート(補正値)'!I198)</f>
        <v>-0.5762534290884461</v>
      </c>
      <c r="J196" s="2">
        <f>LN('データ処理シート(補正値)'!J198)</f>
        <v>-0.7765287894989963</v>
      </c>
      <c r="K196" s="2">
        <f>LN('データ処理シート(補正値)'!K198)</f>
        <v>-0.9213032736976993</v>
      </c>
      <c r="L196" s="2">
        <f>LN('データ処理シート(補正値)'!L198)</f>
        <v>-0.7444404749474958</v>
      </c>
      <c r="M196" s="2">
        <f>LN('データ処理シート(補正値)'!M198)</f>
        <v>-1.5798791101925562</v>
      </c>
      <c r="N196" s="2">
        <f>LN('データ処理シート(補正値)'!N198)</f>
        <v>-1.6713133161521878</v>
      </c>
      <c r="O196" s="2">
        <f>LN('データ処理シート(補正値)'!O198)</f>
        <v>-0.7614260213132397</v>
      </c>
      <c r="P196" s="2">
        <f>LN('データ処理シート(補正値)'!P198)</f>
        <v>-1.0111510128981152</v>
      </c>
      <c r="Q196" s="2">
        <f>LN('データ処理シート(補正値)'!Q198)</f>
        <v>-0.8996794660689581</v>
      </c>
      <c r="R196" s="2">
        <f>LN('データ処理シート(補正値)'!R198)</f>
        <v>-0.7023897619268779</v>
      </c>
      <c r="S196" s="2">
        <f>LN('データ処理シート(補正値)'!S198)</f>
        <v>-0.5108256237659905</v>
      </c>
    </row>
    <row r="197" spans="1:19" ht="15">
      <c r="A197" s="3">
        <v>94.5</v>
      </c>
      <c r="B197" s="2">
        <f>LN('データ処理シート(補正値)'!B199)</f>
        <v>-1.6766466621275504</v>
      </c>
      <c r="C197" s="2">
        <f>LN('データ処理シート(補正値)'!C199)</f>
        <v>-0.7940730991499059</v>
      </c>
      <c r="D197" s="2">
        <f>LN('データ処理シート(補正値)'!D199)</f>
        <v>-0.9818964889721488</v>
      </c>
      <c r="E197" s="2">
        <f>LN('データ処理シート(補正値)'!E199)</f>
        <v>-0.8246235433483312</v>
      </c>
      <c r="F197" s="2">
        <f>LN('データ処理シート(補正値)'!F199)</f>
        <v>-0.5554743754348724</v>
      </c>
      <c r="G197" s="2">
        <f>LN('データ処理シート(補正値)'!G199)</f>
        <v>-0.3960099493374092</v>
      </c>
      <c r="H197" s="2">
        <f>LN('データ処理シート(補正値)'!H199)</f>
        <v>-0.4509856234099739</v>
      </c>
      <c r="I197" s="2">
        <f>LN('データ処理シート(補正値)'!I199)</f>
        <v>-0.5780343734594409</v>
      </c>
      <c r="J197" s="2">
        <f>LN('データ処理シート(補正値)'!J199)</f>
        <v>-0.7787050689215919</v>
      </c>
      <c r="K197" s="2">
        <f>LN('データ処理シート(補正値)'!K199)</f>
        <v>-0.9263410677276565</v>
      </c>
      <c r="L197" s="2">
        <f>LN('データ処理シート(補正値)'!L199)</f>
        <v>-0.748659890490204</v>
      </c>
      <c r="M197" s="2">
        <f>LN('データ処理シート(補正値)'!M199)</f>
        <v>-1.5847452998437288</v>
      </c>
      <c r="N197" s="2">
        <f>LN('データ処理シート(補正値)'!N199)</f>
        <v>-1.6766466621275504</v>
      </c>
      <c r="O197" s="2">
        <f>LN('データ処理シート(補正値)'!O199)</f>
        <v>-0.7657178733947807</v>
      </c>
      <c r="P197" s="2">
        <f>LN('データ処理シート(補正値)'!P199)</f>
        <v>-1.0139035607411555</v>
      </c>
      <c r="Q197" s="2">
        <f>LN('データ処理シート(補正値)'!Q199)</f>
        <v>-0.9021413087697353</v>
      </c>
      <c r="R197" s="2">
        <f>LN('データ処理シート(補正値)'!R199)</f>
        <v>-0.704410372838656</v>
      </c>
      <c r="S197" s="2">
        <f>LN('データ処理シート(補正値)'!S199)</f>
        <v>-0.5124936808666878</v>
      </c>
    </row>
    <row r="198" spans="1:19" ht="15">
      <c r="A198" s="3">
        <v>95</v>
      </c>
      <c r="B198" s="2">
        <f>LN('データ処理シート(補正値)'!B200)</f>
        <v>-1.6873994539038122</v>
      </c>
      <c r="C198" s="2">
        <f>LN('データ処理シート(補正値)'!C200)</f>
        <v>-0.7962879394794586</v>
      </c>
      <c r="D198" s="2">
        <f>LN('データ処理シート(補正値)'!D200)</f>
        <v>-0.9867131961707009</v>
      </c>
      <c r="E198" s="2">
        <f>LN('データ処理シート(補正値)'!E200)</f>
        <v>-0.8308013458587407</v>
      </c>
      <c r="F198" s="2">
        <f>LN('データ処理シート(補正値)'!F200)</f>
        <v>-0.5631721041381998</v>
      </c>
      <c r="G198" s="2">
        <f>LN('データ処理シート(補正値)'!G200)</f>
        <v>-0.4004775665971254</v>
      </c>
      <c r="H198" s="2">
        <f>LN('データ処理シート(補正値)'!H200)</f>
        <v>-0.4525567156420149</v>
      </c>
      <c r="I198" s="2">
        <f>LN('データ処理シート(補正値)'!I200)</f>
        <v>-0.5780343734594409</v>
      </c>
      <c r="J198" s="2">
        <f>LN('データ処理シート(補正値)'!J200)</f>
        <v>-0.7830718880879323</v>
      </c>
      <c r="K198" s="2">
        <f>LN('データ処理シート(補正値)'!K200)</f>
        <v>-0.9314043696842031</v>
      </c>
      <c r="L198" s="2">
        <f>LN('データ処理シート(補正値)'!L200)</f>
        <v>-0.7507762933965816</v>
      </c>
      <c r="M198" s="2">
        <f>LN('データ処理シート(補正値)'!M200)</f>
        <v>-1.5945492999403497</v>
      </c>
      <c r="N198" s="2">
        <f>LN('データ処理シート(補正値)'!N200)</f>
        <v>-1.6873994539038122</v>
      </c>
      <c r="O198" s="2">
        <f>LN('データ処理シート(補正値)'!O200)</f>
        <v>-0.7678707267558817</v>
      </c>
      <c r="P198" s="2">
        <f>LN('データ処理シート(補正値)'!P200)</f>
        <v>-1.0222069574657042</v>
      </c>
      <c r="Q198" s="2">
        <f>LN('データ処理シート(補正値)'!Q200)</f>
        <v>-0.9070832511232417</v>
      </c>
      <c r="R198" s="2">
        <f>LN('データ処理シート(補正値)'!R200)</f>
        <v>-0.7064350748868807</v>
      </c>
      <c r="S198" s="2">
        <f>LN('データ処理シート(補正値)'!S200)</f>
        <v>-0.5191938734365074</v>
      </c>
    </row>
    <row r="199" spans="1:19" ht="15">
      <c r="A199" s="3">
        <v>95.5</v>
      </c>
      <c r="B199" s="2">
        <f>LN('データ処理シート(補正値)'!B201)</f>
        <v>-1.6873994539038122</v>
      </c>
      <c r="C199" s="2">
        <f>LN('データ処理シート(補正値)'!C201)</f>
        <v>-0.7985076962177716</v>
      </c>
      <c r="D199" s="2">
        <f>LN('データ処理シート(補正値)'!D201)</f>
        <v>-0.9872498208146488</v>
      </c>
      <c r="E199" s="2">
        <f>LN('データ処理シート(補正値)'!E201)</f>
        <v>-0.8314901301816899</v>
      </c>
      <c r="F199" s="2">
        <f>LN('データ処理シート(補正値)'!F201)</f>
        <v>-0.5607163933794558</v>
      </c>
      <c r="G199" s="2">
        <f>LN('データ処理シート(補正値)'!G201)</f>
        <v>-0.3989861420104552</v>
      </c>
      <c r="H199" s="2">
        <f>LN('データ処理シート(補正値)'!H201)</f>
        <v>-0.45413028008944556</v>
      </c>
      <c r="I199" s="2">
        <f>LN('データ処理シート(補正値)'!I201)</f>
        <v>-0.5791044645192851</v>
      </c>
      <c r="J199" s="2">
        <f>LN('データ処理シート(補正値)'!J201)</f>
        <v>-0.7837285587911837</v>
      </c>
      <c r="K199" s="2">
        <f>LN('データ処理シート(補正値)'!K201)</f>
        <v>-0.9319121127771118</v>
      </c>
      <c r="L199" s="2">
        <f>LN('データ処理シート(補正値)'!L201)</f>
        <v>-0.7550225842780327</v>
      </c>
      <c r="M199" s="2">
        <f>LN('データ処理シート(補正値)'!M201)</f>
        <v>-1.5994875815809322</v>
      </c>
      <c r="N199" s="2">
        <f>LN('データ処理シート(補正値)'!N201)</f>
        <v>-1.6928195213731514</v>
      </c>
      <c r="O199" s="2">
        <f>LN('データ処理シート(補正値)'!O201)</f>
        <v>-0.7678707267558817</v>
      </c>
      <c r="P199" s="2">
        <f>LN('データ処理シート(補正値)'!P201)</f>
        <v>-1.022762976384672</v>
      </c>
      <c r="Q199" s="2">
        <f>LN('データ処理シート(補正値)'!Q201)</f>
        <v>-0.9103086601966075</v>
      </c>
      <c r="R199" s="2">
        <f>LN('データ処理シート(補正値)'!R201)</f>
        <v>-0.7096831492000449</v>
      </c>
      <c r="S199" s="2">
        <f>LN('データ処理シート(補正値)'!S201)</f>
        <v>-0.5225608799844117</v>
      </c>
    </row>
    <row r="200" spans="1:19" ht="15">
      <c r="A200" s="3">
        <v>96</v>
      </c>
      <c r="B200" s="2">
        <f>LN('データ処理シート(補正値)'!B202)</f>
        <v>-1.7037485919053417</v>
      </c>
      <c r="C200" s="2">
        <f>LN('データ処理シート(補正値)'!C202)</f>
        <v>-0.8007323912398827</v>
      </c>
      <c r="D200" s="2">
        <f>LN('データ処理シート(補正値)'!D202)</f>
        <v>-0.9947929600291125</v>
      </c>
      <c r="E200" s="2">
        <f>LN('データ処理シート(補正値)'!E202)</f>
        <v>-0.8330991409873907</v>
      </c>
      <c r="F200" s="2">
        <f>LN('データ処理シート(補正値)'!F202)</f>
        <v>-0.5614174098820508</v>
      </c>
      <c r="G200" s="2">
        <f>LN('データ処理シート(補正値)'!G202)</f>
        <v>-0.3989861420104552</v>
      </c>
      <c r="H200" s="2">
        <f>LN('データ処理シート(補正値)'!H202)</f>
        <v>-0.45413028008944556</v>
      </c>
      <c r="I200" s="2">
        <f>LN('データ処理シート(補正値)'!I202)</f>
        <v>-0.581605805827038</v>
      </c>
      <c r="J200" s="2">
        <f>LN('データ処理シート(補正値)'!J202)</f>
        <v>-0.789658080940789</v>
      </c>
      <c r="K200" s="2">
        <f>LN('データ処理シート(補正値)'!K202)</f>
        <v>-0.9390477189967712</v>
      </c>
      <c r="L200" s="2">
        <f>LN('データ処理シート(補正値)'!L202)</f>
        <v>-0.7592869830644903</v>
      </c>
      <c r="M200" s="2">
        <f>LN('データ処理シート(補正値)'!M202)</f>
        <v>-1.6094379124341003</v>
      </c>
      <c r="N200" s="2">
        <f>LN('データ処理シート(補正値)'!N202)</f>
        <v>-1.7037485919053417</v>
      </c>
      <c r="O200" s="2">
        <f>LN('データ処理シート(補正値)'!O202)</f>
        <v>-0.7743572359854884</v>
      </c>
      <c r="P200" s="2">
        <f>LN('データ処理シート(補正値)'!P202)</f>
        <v>-1.0305798782762827</v>
      </c>
      <c r="Q200" s="2">
        <f>LN('データ処理シート(補正値)'!Q202)</f>
        <v>-0.9170410132648591</v>
      </c>
      <c r="R200" s="2">
        <f>LN('データ処理シート(補正値)'!R202)</f>
        <v>-0.7125338943601354</v>
      </c>
      <c r="S200" s="2">
        <f>LN('データ処理シート(補正値)'!S202)</f>
        <v>-0.5259392615760389</v>
      </c>
    </row>
    <row r="201" spans="1:19" ht="15">
      <c r="A201" s="3">
        <v>96.5</v>
      </c>
      <c r="B201" s="2">
        <f>LN('データ処理シート(補正値)'!B203)</f>
        <v>-1.7147984280919266</v>
      </c>
      <c r="C201" s="2">
        <f>LN('データ処理シート(補正値)'!C203)</f>
        <v>-0.8051966843685682</v>
      </c>
      <c r="D201" s="2">
        <f>LN('データ処理シート(補正値)'!D203)</f>
        <v>-0.9975007872996983</v>
      </c>
      <c r="E201" s="2">
        <f>LN('データ処理シート(補正値)'!E203)</f>
        <v>-0.8400243764207053</v>
      </c>
      <c r="F201" s="2">
        <f>LN('データ処理シート(補正値)'!F203)</f>
        <v>-0.5666907566073861</v>
      </c>
      <c r="G201" s="2">
        <f>LN('データ処理シート(補正値)'!G203)</f>
        <v>-0.4034671054454914</v>
      </c>
      <c r="H201" s="2">
        <f>LN('データ処理シート(補正値)'!H203)</f>
        <v>-0.4557063245449111</v>
      </c>
      <c r="I201" s="2">
        <f>LN('データ処理シート(補正値)'!I203)</f>
        <v>-0.5851900390548531</v>
      </c>
      <c r="J201" s="2">
        <f>LN('データ処理シート(補正値)'!J203)</f>
        <v>-0.791863153499103</v>
      </c>
      <c r="K201" s="2">
        <f>LN('データ処理シート(補正値)'!K203)</f>
        <v>-0.941608539858445</v>
      </c>
      <c r="L201" s="2">
        <f>LN('データ処理シート(補正値)'!L203)</f>
        <v>-0.7592869830644903</v>
      </c>
      <c r="M201" s="2">
        <f>LN('データ処理シート(補正値)'!M203)</f>
        <v>-1.6194882482876019</v>
      </c>
      <c r="N201" s="2">
        <f>LN('データ処理シート(補正値)'!N203)</f>
        <v>-1.7147984280919266</v>
      </c>
      <c r="O201" s="2">
        <f>LN('データ処理シート(補正値)'!O203)</f>
        <v>-0.7765287894989963</v>
      </c>
      <c r="P201" s="2">
        <f>LN('データ処理シート(補正値)'!P203)</f>
        <v>-1.0362010285467127</v>
      </c>
      <c r="Q201" s="2">
        <f>LN('データ処理シート(補正値)'!Q203)</f>
        <v>-0.9195460245948276</v>
      </c>
      <c r="R201" s="2">
        <f>LN('データ処理シート(補正値)'!R203)</f>
        <v>-0.7145751279735658</v>
      </c>
      <c r="S201" s="2">
        <f>LN('データ処理シート(補正値)'!S203)</f>
        <v>-0.5276327420823718</v>
      </c>
    </row>
    <row r="202" spans="1:19" ht="15">
      <c r="A202" s="3">
        <v>97</v>
      </c>
      <c r="B202" s="2">
        <f>LN('データ処理シート(補正値)'!B204)</f>
        <v>-1.7147984280919266</v>
      </c>
      <c r="C202" s="2">
        <f>LN('データ処理シート(補正値)'!C204)</f>
        <v>-0.807436326962073</v>
      </c>
      <c r="D202" s="2">
        <f>LN('データ処理シート(補正値)'!D204)</f>
        <v>-1.0034839435765324</v>
      </c>
      <c r="E202" s="2">
        <f>LN('データ処理シート(補正値)'!E204)</f>
        <v>-0.840719545027081</v>
      </c>
      <c r="F202" s="2">
        <f>LN('データ処理シート(補正値)'!F204)</f>
        <v>-0.5677487711656117</v>
      </c>
      <c r="G202" s="2">
        <f>LN('データ処理シート(補正値)'!G204)</f>
        <v>-0.4034671054454914</v>
      </c>
      <c r="H202" s="2">
        <f>LN('データ処理シート(補正値)'!H204)</f>
        <v>-0.46680873834921655</v>
      </c>
      <c r="I202" s="2">
        <f>LN('データ処理シート(補正値)'!I204)</f>
        <v>-0.5927590065286767</v>
      </c>
      <c r="J202" s="2">
        <f>LN('データ処理シート(補正値)'!J204)</f>
        <v>-0.7965096935550986</v>
      </c>
      <c r="K202" s="2">
        <f>LN('データ処理シート(補正値)'!K204)</f>
        <v>-0.9477813989655257</v>
      </c>
      <c r="L202" s="2">
        <f>LN('データ処理シート(補正値)'!L204)</f>
        <v>-0.7614260213132397</v>
      </c>
      <c r="M202" s="2">
        <f>LN('データ処理シート(補正値)'!M204)</f>
        <v>-1.6245515502441485</v>
      </c>
      <c r="N202" s="2">
        <f>LN('データ処理シート(補正値)'!N204)</f>
        <v>-1.7147984280919266</v>
      </c>
      <c r="O202" s="2">
        <f>LN('データ処理シート(補正値)'!O204)</f>
        <v>-0.7765287894989963</v>
      </c>
      <c r="P202" s="2">
        <f>LN('データ処理シート(補正値)'!P204)</f>
        <v>-1.0367648853420297</v>
      </c>
      <c r="Q202" s="2">
        <f>LN('データ処理シート(補正値)'!Q204)</f>
        <v>-0.9202987532716937</v>
      </c>
      <c r="R202" s="2">
        <f>LN('データ処理シート(補正値)'!R204)</f>
        <v>-0.7158018711247516</v>
      </c>
      <c r="S202" s="2">
        <f>LN('データ処理シート(補正値)'!S204)</f>
        <v>-0.5293290953305504</v>
      </c>
    </row>
    <row r="203" spans="1:19" ht="15">
      <c r="A203" s="3">
        <v>97.5</v>
      </c>
      <c r="B203" s="2">
        <f>LN('データ処理シート(補正値)'!B205)</f>
        <v>-1.731605546408308</v>
      </c>
      <c r="C203" s="2">
        <f>LN('データ処理シート(補正値)'!C205)</f>
        <v>-0.8096809968158968</v>
      </c>
      <c r="D203" s="2">
        <f>LN('データ処理シート(補正値)'!D205)</f>
        <v>-1.0002159668119164</v>
      </c>
      <c r="E203" s="2">
        <f>LN('データ処理シート(補正値)'!E205)</f>
        <v>-0.8493332637492742</v>
      </c>
      <c r="F203" s="2">
        <f>LN('データ処理シート(補正値)'!F205)</f>
        <v>-0.571992059003478</v>
      </c>
      <c r="G203" s="2">
        <f>LN('データ処理シート(補正値)'!G205)</f>
        <v>-0.406465608441748</v>
      </c>
      <c r="H203" s="2">
        <f>LN('データ処理シート(補正値)'!H205)</f>
        <v>-0.4588658848352796</v>
      </c>
      <c r="I203" s="2">
        <f>LN('データ処理シート(補正値)'!I205)</f>
        <v>-0.5887871652357024</v>
      </c>
      <c r="J203" s="2">
        <f>LN('データ処理シート(補正値)'!J205)</f>
        <v>-0.7985076962177716</v>
      </c>
      <c r="K203" s="2">
        <f>LN('データ処理シート(補正値)'!K205)</f>
        <v>-0.9493305859523552</v>
      </c>
      <c r="L203" s="2">
        <f>LN('データ処理シート(補正値)'!L205)</f>
        <v>-0.7657178733947807</v>
      </c>
      <c r="M203" s="2">
        <f>LN('データ処理シート(補正値)'!M205)</f>
        <v>-1.6398971199188088</v>
      </c>
      <c r="N203" s="2">
        <f>LN('データ処理シート(補正値)'!N205)</f>
        <v>-1.731605546408308</v>
      </c>
      <c r="O203" s="2">
        <f>LN('データ処理シート(補正値)'!O205)</f>
        <v>-0.7830718880879323</v>
      </c>
      <c r="P203" s="2">
        <f>LN('データ処理シート(補正値)'!P205)</f>
        <v>-1.0446924466786793</v>
      </c>
      <c r="Q203" s="2">
        <f>LN('データ処理シート(補正値)'!Q205)</f>
        <v>-0.9270989305907583</v>
      </c>
      <c r="R203" s="2">
        <f>LN('データ処理シート(補正値)'!R205)</f>
        <v>-0.7207239483301798</v>
      </c>
      <c r="S203" s="2">
        <f>LN('データ処理シート(補正値)'!S205)</f>
        <v>-0.53102833108351</v>
      </c>
    </row>
    <row r="204" spans="1:19" ht="15">
      <c r="A204" s="3">
        <v>98</v>
      </c>
      <c r="B204" s="2">
        <f>LN('データ処理シート(補正値)'!B206)</f>
        <v>-1.7372712839439852</v>
      </c>
      <c r="C204" s="2">
        <f>LN('データ処理シート(補正値)'!C206)</f>
        <v>-0.8119307165499123</v>
      </c>
      <c r="D204" s="2">
        <f>LN('データ処理シート(補正値)'!D206)</f>
        <v>-1.0111510128981152</v>
      </c>
      <c r="E204" s="2">
        <f>LN('データ処理シート(補正値)'!E206)</f>
        <v>-0.8493332637492742</v>
      </c>
      <c r="F204" s="2">
        <f>LN('データ処理シート(補正値)'!F206)</f>
        <v>-0.571992059003478</v>
      </c>
      <c r="G204" s="2">
        <f>LN('データ処理シート(補正値)'!G206)</f>
        <v>-0.406465608441748</v>
      </c>
      <c r="H204" s="2">
        <f>LN('データ処理シート(補正値)'!H206)</f>
        <v>-0.4604494164409241</v>
      </c>
      <c r="I204" s="2">
        <f>LN('データ処理シート(補正値)'!I206)</f>
        <v>-0.5905905922348531</v>
      </c>
      <c r="J204" s="2">
        <f>LN('データ処理シート(補正値)'!J206)</f>
        <v>-0.8007323912398827</v>
      </c>
      <c r="K204" s="2">
        <f>LN('データ処理シート(補正値)'!K206)</f>
        <v>-0.9545119446943529</v>
      </c>
      <c r="L204" s="2">
        <f>LN('データ処理シート(補正値)'!L206)</f>
        <v>-0.7678707267558817</v>
      </c>
      <c r="M204" s="2">
        <f>LN('データ処理シート(補正値)'!M206)</f>
        <v>-1.6502599069543555</v>
      </c>
      <c r="N204" s="2">
        <f>LN('データ処理シート(補正値)'!N206)</f>
        <v>-1.7372712839439852</v>
      </c>
      <c r="O204" s="2">
        <f>LN('データ処理シート(補正値)'!O206)</f>
        <v>-0.7830718880879323</v>
      </c>
      <c r="P204" s="2">
        <f>LN('データ処理シート(補正値)'!P206)</f>
        <v>-1.0503937163976353</v>
      </c>
      <c r="Q204" s="2">
        <f>LN('データ処理シート(補正値)'!Q206)</f>
        <v>-0.9296292963133355</v>
      </c>
      <c r="R204" s="2">
        <f>LN('データ処理シート(補正値)'!R206)</f>
        <v>-0.7207239483301798</v>
      </c>
      <c r="S204" s="2">
        <f>LN('データ処理シート(補正値)'!S206)</f>
        <v>-0.53102833108351</v>
      </c>
    </row>
    <row r="205" spans="1:19" ht="15">
      <c r="A205" s="3">
        <v>98.5</v>
      </c>
      <c r="B205" s="2">
        <f>LN('データ処理シート(補正値)'!B207)</f>
        <v>-1.7544636844843582</v>
      </c>
      <c r="C205" s="2">
        <f>LN('データ処理シート(補正値)'!C207)</f>
        <v>-0.8141855089370014</v>
      </c>
      <c r="D205" s="2">
        <f>LN('データ処理シート(補正値)'!D207)</f>
        <v>-1.0051219455807707</v>
      </c>
      <c r="E205" s="2">
        <f>LN('データ処理シート(補正値)'!E207)</f>
        <v>-0.8533159327127666</v>
      </c>
      <c r="F205" s="2">
        <f>LN('データ処理シート(補正値)'!F207)</f>
        <v>-0.5709295478356962</v>
      </c>
      <c r="G205" s="2">
        <f>LN('データ処理シート(補正値)'!G207)</f>
        <v>-0.406465608441748</v>
      </c>
      <c r="H205" s="2">
        <f>LN('データ処理シート(補正値)'!H207)</f>
        <v>-0.4604494164409239</v>
      </c>
      <c r="I205" s="2">
        <f>LN('データ処理シート(補正値)'!I207)</f>
        <v>-0.593844979486083</v>
      </c>
      <c r="J205" s="2">
        <f>LN('データ処理シート(補正値)'!J207)</f>
        <v>-0.8038553025443669</v>
      </c>
      <c r="K205" s="2">
        <f>LN('データ処理シート(補正値)'!K207)</f>
        <v>-0.9586764483705928</v>
      </c>
      <c r="L205" s="2">
        <f>LN('データ処理シート(補正値)'!L207)</f>
        <v>-0.7721903879003982</v>
      </c>
      <c r="M205" s="2">
        <f>LN('データ処理シート(補正値)'!M207)</f>
        <v>-1.6607312068216509</v>
      </c>
      <c r="N205" s="2">
        <f>LN('データ処理シート(補正値)'!N207)</f>
        <v>-1.7544636844843582</v>
      </c>
      <c r="O205" s="2">
        <f>LN('データ処理シート(補正値)'!O207)</f>
        <v>-0.7852624694677509</v>
      </c>
      <c r="P205" s="2">
        <f>LN('データ処理シート(補正値)'!P207)</f>
        <v>-1.05268335677971</v>
      </c>
      <c r="Q205" s="2">
        <f>LN('データ処理シート(補正値)'!Q207)</f>
        <v>-0.9339456671128757</v>
      </c>
      <c r="R205" s="2">
        <f>LN('データ処理シート(補正値)'!R207)</f>
        <v>-0.7236063880446539</v>
      </c>
      <c r="S205" s="2">
        <f>LN('データ処理シート(補正値)'!S207)</f>
        <v>-0.5327304591540407</v>
      </c>
    </row>
    <row r="206" spans="1:19" ht="15">
      <c r="A206" s="3">
        <v>99</v>
      </c>
      <c r="B206" s="2">
        <f>LN('データ処理シート(補正値)'!B208)</f>
        <v>-1.7544636844843582</v>
      </c>
      <c r="C206" s="2">
        <f>LN('データ処理シート(補正値)'!C208)</f>
        <v>-0.818710403535291</v>
      </c>
      <c r="D206" s="2">
        <f>LN('データ処理シート(補正値)'!D208)</f>
        <v>-1.0166637060209422</v>
      </c>
      <c r="E206" s="2">
        <f>LN('データ処理シート(補正値)'!E208)</f>
        <v>-0.8563722416629117</v>
      </c>
      <c r="F206" s="2">
        <f>LN('データ処理シート(補正値)'!F208)</f>
        <v>-0.5773216150543549</v>
      </c>
      <c r="G206" s="2">
        <f>LN('データ処理シート(補正値)'!G208)</f>
        <v>-0.4094731295057033</v>
      </c>
      <c r="H206" s="2">
        <f>LN('データ処理シート(補正値)'!H208)</f>
        <v>-0.4604494164409239</v>
      </c>
      <c r="I206" s="2">
        <f>LN('データ処理シート(補正値)'!I208)</f>
        <v>-0.5949321330629901</v>
      </c>
      <c r="J206" s="2">
        <f>LN('データ処理シート(補正値)'!J208)</f>
        <v>-0.8067639073469127</v>
      </c>
      <c r="K206" s="2">
        <f>LN('データ処理シート(補正値)'!K208)</f>
        <v>-0.9618112471759644</v>
      </c>
      <c r="L206" s="2">
        <f>LN('データ処理シート(補正値)'!L208)</f>
        <v>-0.7721903879003982</v>
      </c>
      <c r="M206" s="2">
        <f>LN('データ処理シート(補正値)'!M208)</f>
        <v>-1.6660082639224947</v>
      </c>
      <c r="N206" s="2">
        <f>LN('データ処理シート(補正値)'!N208)</f>
        <v>-1.7544636844843582</v>
      </c>
      <c r="O206" s="2">
        <f>LN('データ処理シート(補正値)'!O208)</f>
        <v>-0.789658080940789</v>
      </c>
      <c r="P206" s="2">
        <f>LN('データ処理シート(補正値)'!P208)</f>
        <v>-1.0590070340757503</v>
      </c>
      <c r="Q206" s="2">
        <f>LN('データ処理シート(補正値)'!Q208)</f>
        <v>-0.939815276921112</v>
      </c>
      <c r="R206" s="2">
        <f>LN('データ処理シート(補正値)'!R208)</f>
        <v>-0.7269108107127544</v>
      </c>
      <c r="S206" s="2">
        <f>LN('データ処理シート(補正値)'!S208)</f>
        <v>-0.5361434317502807</v>
      </c>
    </row>
    <row r="207" spans="1:19" ht="15">
      <c r="A207" s="3">
        <v>99.5</v>
      </c>
      <c r="B207" s="2">
        <f>LN('データ処理シート(補正値)'!B209)</f>
        <v>-1.7660917224794772</v>
      </c>
      <c r="C207" s="2">
        <f>LN('データ処理シート(補正値)'!C209)</f>
        <v>-0.8209805520698302</v>
      </c>
      <c r="D207" s="2">
        <f>LN('データ処理シート(補正値)'!D209)</f>
        <v>-1.0222069574657042</v>
      </c>
      <c r="E207" s="2">
        <f>LN('データ処理シート(補正値)'!E209)</f>
        <v>-0.8587296213496236</v>
      </c>
      <c r="F207" s="2">
        <f>LN('データ処理シート(補正値)'!F209)</f>
        <v>-0.5755419384856819</v>
      </c>
      <c r="G207" s="2">
        <f>LN('データ処理シート(補正値)'!G209)</f>
        <v>-0.4109802887962745</v>
      </c>
      <c r="H207" s="2">
        <f>LN('データ処理シート(補正値)'!H209)</f>
        <v>-0.46840490788203853</v>
      </c>
      <c r="I207" s="2">
        <f>LN('データ処理シート(補正値)'!I209)</f>
        <v>-0.6000212025704614</v>
      </c>
      <c r="J207" s="2">
        <f>LN('データ処理シート(補正値)'!J209)</f>
        <v>-0.8110302212166621</v>
      </c>
      <c r="K207" s="2">
        <f>LN('データ処理シート(補正値)'!K209)</f>
        <v>-0.9660063241200878</v>
      </c>
      <c r="L207" s="2">
        <f>LN('データ処理シート(補正値)'!L209)</f>
        <v>-0.7765287894989963</v>
      </c>
      <c r="M207" s="2">
        <f>LN('データ処理シート(補正値)'!M209)</f>
        <v>-1.6713133161521878</v>
      </c>
      <c r="N207" s="2">
        <f>LN('データ処理シート(補正値)'!N209)</f>
        <v>-1.7660917224794772</v>
      </c>
      <c r="O207" s="2">
        <f>LN('データ処理シート(補正値)'!O209)</f>
        <v>-0.791863153499103</v>
      </c>
      <c r="P207" s="2">
        <f>LN('データ処理シート(補正値)'!P209)</f>
        <v>-1.0618947057329469</v>
      </c>
      <c r="Q207" s="2">
        <f>LN('データ処理シート(補正値)'!Q209)</f>
        <v>-0.9423780666374734</v>
      </c>
      <c r="R207" s="2">
        <f>LN('データ処理シート(補正値)'!R209)</f>
        <v>-0.7289816335691613</v>
      </c>
      <c r="S207" s="2">
        <f>LN('データ処理シート(補正値)'!S209)</f>
        <v>-0.5378542961539099</v>
      </c>
    </row>
    <row r="208" spans="1:19" ht="15">
      <c r="A208" s="3">
        <v>100</v>
      </c>
      <c r="B208" s="2">
        <f>LN('データ処理シート(補正値)'!B210)</f>
        <v>-1.7719568419318754</v>
      </c>
      <c r="C208" s="2">
        <f>LN('データ処理シート(補正値)'!C210)</f>
        <v>-0.8209805520698302</v>
      </c>
      <c r="D208" s="2">
        <f>LN('データ処理シート(補正値)'!D210)</f>
        <v>-1.028340235682778</v>
      </c>
      <c r="E208" s="2">
        <f>LN('データ処理シート(補正値)'!E210)</f>
        <v>-0.8594379202813722</v>
      </c>
      <c r="F208" s="2">
        <f>LN('データ処理シート(補正値)'!F210)</f>
        <v>-0.5766093643119936</v>
      </c>
      <c r="G208" s="2">
        <f>LN('データ処理シート(補正値)'!G210)</f>
        <v>-0.4124897230451286</v>
      </c>
      <c r="H208" s="2">
        <f>LN('データ処理シート(補正値)'!H210)</f>
        <v>-0.4636240222816965</v>
      </c>
      <c r="I208" s="2">
        <f>LN('データ処理シート(補正値)'!I210)</f>
        <v>-0.6022101855678431</v>
      </c>
      <c r="J208" s="2">
        <f>LN('データ処理シート(補正値)'!J210)</f>
        <v>-0.8112552690402742</v>
      </c>
      <c r="K208" s="2">
        <f>LN('データ処理シート(補正値)'!K210)</f>
        <v>-0.9696915086012704</v>
      </c>
      <c r="L208" s="2">
        <f>LN('データ処理シート(補正値)'!L210)</f>
        <v>-0.7787050689215919</v>
      </c>
      <c r="M208" s="2">
        <f>LN('データ処理シート(補正値)'!M210)</f>
        <v>-1.6766466621275504</v>
      </c>
      <c r="N208" s="2">
        <f>LN('データ処理シート(補正値)'!N210)</f>
        <v>-1.7719568419318754</v>
      </c>
      <c r="O208" s="2">
        <f>LN('データ処理シート(補正値)'!O210)</f>
        <v>-0.7940730991499059</v>
      </c>
      <c r="P208" s="2">
        <f>LN('データ処理シート(補正値)'!P210)</f>
        <v>-1.0647907401925991</v>
      </c>
      <c r="Q208" s="2">
        <f>LN('データ処理シート(補正値)'!Q210)</f>
        <v>-0.9449474411239595</v>
      </c>
      <c r="R208" s="2">
        <f>LN('データ処理シート(補正値)'!R210)</f>
        <v>-0.7310567536331655</v>
      </c>
      <c r="S208" s="2">
        <f>LN('データ処理シート(補正値)'!S210)</f>
        <v>-0.5378542961539099</v>
      </c>
    </row>
    <row r="209" spans="1:19" ht="15">
      <c r="A209" s="3">
        <v>100.5</v>
      </c>
      <c r="B209" s="2">
        <f>LN('データ処理シート(補正値)'!B211)</f>
        <v>-1.7837912995788783</v>
      </c>
      <c r="C209" s="2">
        <f>LN('データ処理シート(補正値)'!C211)</f>
        <v>-0.8278220838865469</v>
      </c>
      <c r="D209" s="2">
        <f>LN('データ処理シート(補正値)'!D211)</f>
        <v>-1.0277811079075183</v>
      </c>
      <c r="E209" s="2">
        <f>LN('データ処理シート(補正値)'!E211)</f>
        <v>-0.8658352883856619</v>
      </c>
      <c r="F209" s="2">
        <f>LN('データ処理シート(補正値)'!F211)</f>
        <v>-0.5808904982142777</v>
      </c>
      <c r="G209" s="2">
        <f>LN('データ処理シート(補正値)'!G211)</f>
        <v>-0.41551544396166595</v>
      </c>
      <c r="H209" s="2">
        <f>LN('データ処理シート(補正値)'!H211)</f>
        <v>-0.46521511251393854</v>
      </c>
      <c r="I209" s="2">
        <f>LN('データ処理シート(補正値)'!I211)</f>
        <v>-0.600385700478634</v>
      </c>
      <c r="J209" s="2">
        <f>LN('データ処理シート(補正値)'!J211)</f>
        <v>-0.815766894107856</v>
      </c>
      <c r="K209" s="2">
        <f>LN('データ処理シート(補正値)'!K211)</f>
        <v>-0.9749797282228346</v>
      </c>
      <c r="L209" s="2">
        <f>LN('データ処理シート(補正値)'!L211)</f>
        <v>-0.780886094867952</v>
      </c>
      <c r="M209" s="2">
        <f>LN('データ処理シート(補正値)'!M211)</f>
        <v>-1.6873994539038122</v>
      </c>
      <c r="N209" s="2">
        <f>LN('データ処理シート(補正値)'!N211)</f>
        <v>-1.7837912995788783</v>
      </c>
      <c r="O209" s="2">
        <f>LN('データ処理シート(補正値)'!O211)</f>
        <v>-0.7985076962177716</v>
      </c>
      <c r="P209" s="2">
        <f>LN('データ処理シート(補正値)'!P211)</f>
        <v>-1.0706080922585124</v>
      </c>
      <c r="Q209" s="2">
        <f>LN('データ処理シート(補正値)'!Q211)</f>
        <v>-0.9501060803688856</v>
      </c>
      <c r="R209" s="2">
        <f>LN('データ処理シート(補正値)'!R211)</f>
        <v>-0.7331361887763086</v>
      </c>
      <c r="S209" s="2">
        <f>LN('データ処理シート(補正値)'!S211)</f>
        <v>-0.5395680926316447</v>
      </c>
    </row>
    <row r="210" spans="1:19" ht="15">
      <c r="A210" s="3">
        <v>101</v>
      </c>
      <c r="B210" s="2">
        <f>LN('データ処理シート(補正値)'!B212)</f>
        <v>-1.789761466565382</v>
      </c>
      <c r="C210" s="2">
        <f>LN('データ処理シート(補正値)'!C212)</f>
        <v>-0.8278220838865469</v>
      </c>
      <c r="D210" s="2">
        <f>LN('データ処理シート(補正値)'!D212)</f>
        <v>-1.039023497256452</v>
      </c>
      <c r="E210" s="2">
        <f>LN('データ処理シート(補正値)'!E212)</f>
        <v>-0.868215108642592</v>
      </c>
      <c r="F210" s="2">
        <f>LN('データ処理シート(補正値)'!F212)</f>
        <v>-0.5826797275339743</v>
      </c>
      <c r="G210" s="2">
        <f>LN('データ処理シート(補正値)'!G212)</f>
        <v>-0.41400143913045073</v>
      </c>
      <c r="H210" s="2">
        <f>LN('データ処理シート(補正値)'!H212)</f>
        <v>-0.4668087383492164</v>
      </c>
      <c r="I210" s="2">
        <f>LN('データ処理シート(補正値)'!I212)</f>
        <v>-0.6022101855678431</v>
      </c>
      <c r="J210" s="2">
        <f>LN('データ処理シート(補正値)'!J212)</f>
        <v>-0.8180303627066354</v>
      </c>
      <c r="K210" s="2">
        <f>LN('データ処理シート(補正値)'!K212)</f>
        <v>-0.9749797282228346</v>
      </c>
      <c r="L210" s="2">
        <f>LN('データ処理シート(補正値)'!L212)</f>
        <v>-0.7852624694677509</v>
      </c>
      <c r="M210" s="2">
        <f>LN('データ処理シート(補正値)'!M212)</f>
        <v>-1.6982691261407161</v>
      </c>
      <c r="N210" s="2">
        <f>LN('データ処理シート(補正値)'!N212)</f>
        <v>-1.795767490625594</v>
      </c>
      <c r="O210" s="2">
        <f>LN('データ処理シート(補正値)'!O212)</f>
        <v>-0.8007323912398827</v>
      </c>
      <c r="P210" s="2">
        <f>LN('データ処理シート(補正値)'!P212)</f>
        <v>-1.0735295083006466</v>
      </c>
      <c r="Q210" s="2">
        <f>LN('データ処理シート(補正値)'!Q212)</f>
        <v>-0.9526954137679549</v>
      </c>
      <c r="R210" s="2">
        <f>LN('データ処理シート(補正値)'!R212)</f>
        <v>-0.735219956981853</v>
      </c>
      <c r="S210" s="2">
        <f>LN('データ処理シート(補正値)'!S212)</f>
        <v>-0.5395680926316447</v>
      </c>
    </row>
    <row r="211" spans="1:19" ht="15">
      <c r="A211" s="3">
        <v>101.5</v>
      </c>
      <c r="B211" s="2">
        <f>LN('データ処理シート(補正値)'!B213)</f>
        <v>-1.8018098050815565</v>
      </c>
      <c r="C211" s="2">
        <f>LN('データ処理シート(補正値)'!C213)</f>
        <v>-0.8301130356331027</v>
      </c>
      <c r="D211" s="2">
        <f>LN('データ処理シート(補正値)'!D213)</f>
        <v>-1.0333865037504022</v>
      </c>
      <c r="E211" s="2">
        <f>LN('データ処理シート(補正値)'!E213)</f>
        <v>-0.868215108642592</v>
      </c>
      <c r="F211" s="2">
        <f>LN('データ処理シート(補正値)'!F213)</f>
        <v>-0.5826797275339743</v>
      </c>
      <c r="G211" s="2">
        <f>LN('データ処理シート(補正値)'!G213)</f>
        <v>-0.41400143913045073</v>
      </c>
      <c r="H211" s="2">
        <f>LN('データ処理シート(補正値)'!H213)</f>
        <v>-0.4684049078820387</v>
      </c>
      <c r="I211" s="2">
        <f>LN('データ処理シート(補正値)'!I213)</f>
        <v>-0.6077036987424776</v>
      </c>
      <c r="J211" s="2">
        <f>LN('データ処理シート(補正値)'!J213)</f>
        <v>-0.8202989662204289</v>
      </c>
      <c r="K211" s="2">
        <f>LN('データ処理シート(補正値)'!K213)</f>
        <v>-0.9802960618500675</v>
      </c>
      <c r="L211" s="2">
        <f>LN('データ処理シート(補正値)'!L213)</f>
        <v>-0.789658080940789</v>
      </c>
      <c r="M211" s="2">
        <f>LN('データ処理シート(補正値)'!M213)</f>
        <v>-1.7037485919053417</v>
      </c>
      <c r="N211" s="2">
        <f>LN('データ処理シート(補正値)'!N213)</f>
        <v>-1.8018098050815565</v>
      </c>
      <c r="O211" s="2">
        <f>LN('データ処理シート(補正値)'!O213)</f>
        <v>-0.8051966843685682</v>
      </c>
      <c r="P211" s="2">
        <f>LN('データ処理シート(補正値)'!P213)</f>
        <v>-1.0823453162042378</v>
      </c>
      <c r="Q211" s="2">
        <f>LN('データ処理シート(補正値)'!Q213)</f>
        <v>-0.9578942817292303</v>
      </c>
      <c r="R211" s="2">
        <f>LN('データ処理シート(補正値)'!R213)</f>
        <v>-0.737308076345715</v>
      </c>
      <c r="S211" s="2">
        <f>LN('データ処理シート(補正値)'!S213)</f>
        <v>-0.5430045221302259</v>
      </c>
    </row>
    <row r="212" spans="1:19" ht="15">
      <c r="A212" s="3">
        <v>102</v>
      </c>
      <c r="B212" s="2">
        <f>LN('データ処理シート(補正値)'!B214)</f>
        <v>-1.8078888511579387</v>
      </c>
      <c r="C212" s="2">
        <f>LN('データ処理シート(補正値)'!C214)</f>
        <v>-0.8347107448817322</v>
      </c>
      <c r="D212" s="2">
        <f>LN('データ処理シート(補正値)'!D214)</f>
        <v>-1.0475390184841091</v>
      </c>
      <c r="E212" s="2">
        <f>LN('データ処理シート(補正値)'!E214)</f>
        <v>-0.8753887405537294</v>
      </c>
      <c r="F212" s="2">
        <f>LN('データ処理シート(補正値)'!F214)</f>
        <v>-0.5880667041094378</v>
      </c>
      <c r="G212" s="2">
        <f>LN('データ処理シート(補正値)'!G214)</f>
        <v>-0.41703174447962976</v>
      </c>
      <c r="H212" s="2">
        <f>LN('データ処理シート(補正値)'!H214)</f>
        <v>-0.4700036292457356</v>
      </c>
      <c r="I212" s="2">
        <f>LN('データ処理シート(補正値)'!I214)</f>
        <v>-0.6058691724528845</v>
      </c>
      <c r="J212" s="2">
        <f>LN('データ処理シート(補正値)'!J214)</f>
        <v>-0.8248516715573735</v>
      </c>
      <c r="K212" s="2">
        <f>LN('データ処理シート(補正値)'!K214)</f>
        <v>-0.9829648651421479</v>
      </c>
      <c r="L212" s="2">
        <f>LN('データ処理シート(補正値)'!L214)</f>
        <v>-0.789658080940789</v>
      </c>
      <c r="M212" s="2">
        <f>LN('データ処理シート(補正値)'!M214)</f>
        <v>-1.7147984280919266</v>
      </c>
      <c r="N212" s="2">
        <f>LN('データ処理シート(補正値)'!N214)</f>
        <v>-1.8078888511579387</v>
      </c>
      <c r="O212" s="2">
        <f>LN('データ処理シート(補正値)'!O214)</f>
        <v>-0.807436326962073</v>
      </c>
      <c r="P212" s="2">
        <f>LN('データ処理シート(補正値)'!P214)</f>
        <v>-1.0853012746084374</v>
      </c>
      <c r="Q212" s="2">
        <f>LN('データ処理シート(補正値)'!Q214)</f>
        <v>-0.9605038865504804</v>
      </c>
      <c r="R212" s="2">
        <f>LN('データ処理シート(補正値)'!R214)</f>
        <v>-0.7394005650774074</v>
      </c>
      <c r="S212" s="2">
        <f>LN('データ処理シート(補正値)'!S214)</f>
        <v>-0.5447271754416719</v>
      </c>
    </row>
    <row r="213" spans="1:19" ht="15">
      <c r="A213" s="3">
        <v>102.5</v>
      </c>
      <c r="B213" s="2">
        <f>LN('データ処理シート(補正値)'!B215)</f>
        <v>-1.8201589437497532</v>
      </c>
      <c r="C213" s="2">
        <f>LN('データ処理シート(補正値)'!C215)</f>
        <v>-0.8393296907380268</v>
      </c>
      <c r="D213" s="2">
        <f>LN('データ処理シート(補正値)'!D215)</f>
        <v>-1.0418539548495007</v>
      </c>
      <c r="E213" s="2">
        <f>LN('データ処理シート(補正値)'!E215)</f>
        <v>-0.8753887405537294</v>
      </c>
      <c r="F213" s="2">
        <f>LN('データ処理シート(補正値)'!F215)</f>
        <v>-0.5862678189328492</v>
      </c>
      <c r="G213" s="2">
        <f>LN('データ処理シート(補正値)'!G215)</f>
        <v>-0.41855034765682</v>
      </c>
      <c r="H213" s="2">
        <f>LN('データ処理シート(補正値)'!H215)</f>
        <v>-0.47160491061270937</v>
      </c>
      <c r="I213" s="2">
        <f>LN('データ処理シート(補正値)'!I215)</f>
        <v>-0.6095415967051483</v>
      </c>
      <c r="J213" s="2">
        <f>LN('データ処理シート(補正値)'!J215)</f>
        <v>-0.8271358205632621</v>
      </c>
      <c r="K213" s="2">
        <f>LN('データ処理シート(補正値)'!K215)</f>
        <v>-0.9856408100089483</v>
      </c>
      <c r="L213" s="2">
        <f>LN('データ処理シート(補正値)'!L215)</f>
        <v>-0.7962879394794586</v>
      </c>
      <c r="M213" s="2">
        <f>LN('データ処理シート(補正値)'!M215)</f>
        <v>-1.720369473141382</v>
      </c>
      <c r="N213" s="2">
        <f>LN('データ処理シート(補正値)'!N215)</f>
        <v>-1.8201589437497532</v>
      </c>
      <c r="O213" s="2">
        <f>LN('データ処理シート(補正値)'!O215)</f>
        <v>-0.8096809968158968</v>
      </c>
      <c r="P213" s="2">
        <f>LN('データ処理シート(補正値)'!P215)</f>
        <v>-1.0882659966139654</v>
      </c>
      <c r="Q213" s="2">
        <f>LN('データ処理シート(補正値)'!Q215)</f>
        <v>-0.9631203192309529</v>
      </c>
      <c r="R213" s="2">
        <f>LN('データ処理シート(補正値)'!R215)</f>
        <v>-0.7414974415009921</v>
      </c>
      <c r="S213" s="2">
        <f>LN('データ処理シート(補正値)'!S215)</f>
        <v>-0.5447271754416719</v>
      </c>
    </row>
    <row r="214" spans="1:19" ht="15">
      <c r="A214" s="3">
        <v>103</v>
      </c>
      <c r="B214" s="2">
        <f>LN('データ処理シート(補正値)'!B216)</f>
        <v>-1.8263509139976741</v>
      </c>
      <c r="C214" s="2">
        <f>LN('データ処理シート(補正値)'!C216)</f>
        <v>-0.8416471888783893</v>
      </c>
      <c r="D214" s="2">
        <f>LN('データ処理シート(補正値)'!D216)</f>
        <v>-1.0555527992076628</v>
      </c>
      <c r="E214" s="2">
        <f>LN('データ処理シート(補正値)'!E216)</f>
        <v>-0.8818893051568227</v>
      </c>
      <c r="F214" s="2">
        <f>LN('データ処理シート(補正値)'!F216)</f>
        <v>-0.5923972774598024</v>
      </c>
      <c r="G214" s="2">
        <f>LN('データ処理シート(補正値)'!G216)</f>
        <v>-0.4200712604975265</v>
      </c>
      <c r="H214" s="2">
        <f>LN('データ処理シート(補正値)'!H216)</f>
        <v>-0.47160491061270937</v>
      </c>
      <c r="I214" s="2">
        <f>LN('データ処理シート(補正値)'!I216)</f>
        <v>-0.6113828787573056</v>
      </c>
      <c r="J214" s="2">
        <f>LN('データ処理シート(補正値)'!J216)</f>
        <v>-0.8317198304238852</v>
      </c>
      <c r="K214" s="2">
        <f>LN('データ処理シート(補正値)'!K216)</f>
        <v>-0.9883239347739867</v>
      </c>
      <c r="L214" s="2">
        <f>LN('データ処理シート(補正値)'!L216)</f>
        <v>-0.7962879394794586</v>
      </c>
      <c r="M214" s="2">
        <f>LN('データ処理シート(補正値)'!M216)</f>
        <v>-1.731605546408308</v>
      </c>
      <c r="N214" s="2">
        <f>LN('データ処理シート(補正値)'!N216)</f>
        <v>-1.8263509139976741</v>
      </c>
      <c r="O214" s="2">
        <f>LN('データ処理シート(補正値)'!O216)</f>
        <v>-0.8119307165499123</v>
      </c>
      <c r="P214" s="2">
        <f>LN('データ処理シート(補正値)'!P216)</f>
        <v>-1.0942219403668167</v>
      </c>
      <c r="Q214" s="2">
        <f>LN('データ処理シート(補正値)'!Q216)</f>
        <v>-0.9683738117443803</v>
      </c>
      <c r="R214" s="2">
        <f>LN('データ処理シート(補正値)'!R216)</f>
        <v>-0.7435987240560435</v>
      </c>
      <c r="S214" s="2">
        <f>LN('データ処理シート(補正値)'!S216)</f>
        <v>-0.5481814103097594</v>
      </c>
    </row>
    <row r="215" spans="1:19" ht="15">
      <c r="A215" s="3">
        <v>103.5</v>
      </c>
      <c r="B215" s="2">
        <f>LN('データ処理シート(補正値)'!B217)</f>
        <v>-1.8325814637483102</v>
      </c>
      <c r="C215" s="2">
        <f>LN('データ処理シート(補正値)'!C217)</f>
        <v>-0.843970070294529</v>
      </c>
      <c r="D215" s="2">
        <f>LN('データ処理シート(補正値)'!D217)</f>
        <v>-1.0475390184841091</v>
      </c>
      <c r="E215" s="2">
        <f>LN('データ処理シート(補正値)'!E217)</f>
        <v>-0.885034342223601</v>
      </c>
      <c r="F215" s="2">
        <f>LN('データ処理シート(補正値)'!F217)</f>
        <v>-0.5916742116293116</v>
      </c>
      <c r="G215" s="2">
        <f>LN('データ処理シート(補正値)'!G217)</f>
        <v>-0.41855034765682</v>
      </c>
      <c r="H215" s="2">
        <f>LN('データ処理シート(補正値)'!H217)</f>
        <v>-0.4732087601946839</v>
      </c>
      <c r="I215" s="2">
        <f>LN('データ処理シート(補正値)'!I217)</f>
        <v>-0.6132275573840716</v>
      </c>
      <c r="J215" s="2">
        <f>LN('データ処理シート(補正値)'!J217)</f>
        <v>-0.8340197394413608</v>
      </c>
      <c r="K215" s="2">
        <f>LN('データ処理シート(補正値)'!K217)</f>
        <v>-0.99371187884274</v>
      </c>
      <c r="L215" s="2">
        <f>LN('データ処理シート(補正値)'!L217)</f>
        <v>-0.7985076962177716</v>
      </c>
      <c r="M215" s="2">
        <f>LN('データ処理シート(補正値)'!M217)</f>
        <v>-1.742969305058623</v>
      </c>
      <c r="N215" s="2">
        <f>LN('データ処理シート(補正値)'!N217)</f>
        <v>-1.8388510767619057</v>
      </c>
      <c r="O215" s="2">
        <f>LN('データ処理シート(補正値)'!O217)</f>
        <v>-0.8141855089370014</v>
      </c>
      <c r="P215" s="2">
        <f>LN('データ処理シート(補正値)'!P217)</f>
        <v>-1.0972132677544024</v>
      </c>
      <c r="Q215" s="2">
        <f>LN('データ処理シート(補正値)'!Q217)</f>
        <v>-0.9710109440743878</v>
      </c>
      <c r="R215" s="2">
        <f>LN('データ処理シート(補正値)'!R217)</f>
        <v>-0.7457044312986214</v>
      </c>
      <c r="S215" s="2">
        <f>LN('データ処理シート(補正値)'!S217)</f>
        <v>-0.5481814103097594</v>
      </c>
    </row>
    <row r="216" spans="1:19" ht="15">
      <c r="A216" s="3">
        <v>104</v>
      </c>
      <c r="B216" s="2">
        <f>LN('データ処理シート(補正値)'!B218)</f>
        <v>-1.8451602459551701</v>
      </c>
      <c r="C216" s="2">
        <f>LN('データ処理シート(補正値)'!C218)</f>
        <v>-0.843970070294529</v>
      </c>
      <c r="D216" s="2">
        <f>LN('データ処理シート(補正値)'!D218)</f>
        <v>-1.0590070340757503</v>
      </c>
      <c r="E216" s="2">
        <f>LN('データ処理シート(補正値)'!E218)</f>
        <v>-0.8826142055147713</v>
      </c>
      <c r="F216" s="2">
        <f>LN('データ処理シート(補正値)'!F218)</f>
        <v>-0.5916742116293116</v>
      </c>
      <c r="G216" s="2">
        <f>LN('データ処理シート(補正値)'!G218)</f>
        <v>-0.42159449003804816</v>
      </c>
      <c r="H216" s="2">
        <f>LN('データ処理シート(補正値)'!H218)</f>
        <v>-0.4780358009429998</v>
      </c>
      <c r="I216" s="2">
        <f>LN('データ処理シート(補正値)'!I218)</f>
        <v>-0.6172978682765072</v>
      </c>
      <c r="J216" s="2">
        <f>LN('データ処理シート(補正値)'!J218)</f>
        <v>-0.837710631751298</v>
      </c>
      <c r="K216" s="2">
        <f>LN('データ処理シート(補正値)'!K218)</f>
        <v>-1.0002159668119164</v>
      </c>
      <c r="L216" s="2">
        <f>LN('データ処理シート(補正値)'!L218)</f>
        <v>-0.8029620465671519</v>
      </c>
      <c r="M216" s="2">
        <f>LN('データ処理シート(補正値)'!M218)</f>
        <v>-1.7486999797676082</v>
      </c>
      <c r="N216" s="2">
        <f>LN('データ処理シート(補正値)'!N218)</f>
        <v>-1.8451602459551701</v>
      </c>
      <c r="O216" s="2">
        <f>LN('データ処理シート(補正値)'!O218)</f>
        <v>-0.816445396904439</v>
      </c>
      <c r="P216" s="2">
        <f>LN('データ処理シート(補正値)'!P218)</f>
        <v>-1.1002135700350835</v>
      </c>
      <c r="Q216" s="2">
        <f>LN('データ処理シート(補正値)'!Q218)</f>
        <v>-0.9736550492637258</v>
      </c>
      <c r="R216" s="2">
        <f>LN('データ処理シート(補正値)'!R218)</f>
        <v>-0.7478145819022535</v>
      </c>
      <c r="S216" s="2">
        <f>LN('データ処理シート(補正値)'!S218)</f>
        <v>-0.5499130124740376</v>
      </c>
    </row>
    <row r="217" spans="1:19" ht="15">
      <c r="A217" s="3">
        <v>104.5</v>
      </c>
      <c r="B217" s="2">
        <f>LN('データ処理シート(補正値)'!B219)</f>
        <v>-1.851509473633829</v>
      </c>
      <c r="C217" s="2">
        <f>LN('データ処理シート(補正値)'!C219)</f>
        <v>-0.8486320834003402</v>
      </c>
      <c r="D217" s="2">
        <f>LN('データ処理シート(補正値)'!D219)</f>
        <v>-1.0561276770619543</v>
      </c>
      <c r="E217" s="2">
        <f>LN('データ処理シート(補正値)'!E219)</f>
        <v>-0.8874603502062781</v>
      </c>
      <c r="F217" s="2">
        <f>LN('データ処理シート(補正値)'!F219)</f>
        <v>-0.5971099923630031</v>
      </c>
      <c r="G217" s="2">
        <f>LN('データ処理シート(補正値)'!G219)</f>
        <v>-0.42464792752493846</v>
      </c>
      <c r="H217" s="2">
        <f>LN('データ処理シート(補正値)'!H219)</f>
        <v>-0.4764241970486583</v>
      </c>
      <c r="I217" s="2">
        <f>LN('データ処理シート(補正値)'!I219)</f>
        <v>-0.6150756451397896</v>
      </c>
      <c r="J217" s="2">
        <f>LN('データ処理シート(補正値)'!J219)</f>
        <v>-0.8409513753283395</v>
      </c>
      <c r="K217" s="2">
        <f>LN('データ処理シート(補正値)'!K219)</f>
        <v>-1.0045756467417268</v>
      </c>
      <c r="L217" s="2">
        <f>LN('データ処理シート(補正値)'!L219)</f>
        <v>-0.8029620465671519</v>
      </c>
      <c r="M217" s="2">
        <f>LN('データ処理シート(補正値)'!M219)</f>
        <v>-1.7544636844843582</v>
      </c>
      <c r="N217" s="2">
        <f>LN('データ処理シート(補正値)'!N219)</f>
        <v>-1.851509473633829</v>
      </c>
      <c r="O217" s="2">
        <f>LN('データ処理シート(補正値)'!O219)</f>
        <v>-0.8209805520698302</v>
      </c>
      <c r="P217" s="2">
        <f>LN('データ処理シート(補正値)'!P219)</f>
        <v>-1.1062413158326008</v>
      </c>
      <c r="Q217" s="2">
        <f>LN('データ処理シート(補正値)'!Q219)</f>
        <v>-0.9816295731824953</v>
      </c>
      <c r="R217" s="2">
        <f>LN('データ処理シート(補正値)'!R219)</f>
        <v>-0.7520482884801063</v>
      </c>
      <c r="S217" s="2">
        <f>LN('データ処理シート(補正値)'!S219)</f>
        <v>-0.5516476182862456</v>
      </c>
    </row>
    <row r="218" spans="1:19" ht="15">
      <c r="A218" s="3">
        <v>105</v>
      </c>
      <c r="B218" s="2">
        <f>LN('データ処理シート(補正値)'!B220)</f>
        <v>-1.8578992717325997</v>
      </c>
      <c r="C218" s="2">
        <f>LN('データ処理シート(補正値)'!C220)</f>
        <v>-0.8509712657535126</v>
      </c>
      <c r="D218" s="2">
        <f>LN('データ処理シート(補正値)'!D220)</f>
        <v>-1.067695186033388</v>
      </c>
      <c r="E218" s="2">
        <f>LN('データ処理シート(補正値)'!E220)</f>
        <v>-0.8898922580196242</v>
      </c>
      <c r="F218" s="2">
        <f>LN('データ処理シート(補正値)'!F220)</f>
        <v>-0.5971099923630031</v>
      </c>
      <c r="G218" s="2">
        <f>LN('データ処理シート(補正値)'!G220)</f>
        <v>-0.42464792752493846</v>
      </c>
      <c r="H218" s="2">
        <f>LN('データ処理シート(補正値)'!H220)</f>
        <v>-0.4780358009429998</v>
      </c>
      <c r="I218" s="2">
        <f>LN('データ処理シート(補正値)'!I220)</f>
        <v>-0.6169271546485361</v>
      </c>
      <c r="J218" s="2">
        <f>LN('データ処理シート(補正値)'!J220)</f>
        <v>-0.8409513753283395</v>
      </c>
      <c r="K218" s="2">
        <f>LN('データ処理シート(補正値)'!K220)</f>
        <v>-1.0073101302613237</v>
      </c>
      <c r="L218" s="2">
        <f>LN('データ処理シート(補正値)'!L220)</f>
        <v>-0.8051966843685682</v>
      </c>
      <c r="M218" s="2">
        <f>LN('データ処理シート(補正値)'!M220)</f>
        <v>-1.7660917224794772</v>
      </c>
      <c r="N218" s="2">
        <f>LN('データ処理シート(補正値)'!N220)</f>
        <v>-1.8578992717325997</v>
      </c>
      <c r="O218" s="2">
        <f>LN('データ処理シート(補正値)'!O220)</f>
        <v>-0.8232558659069656</v>
      </c>
      <c r="P218" s="2">
        <f>LN('データ処理シート(補正値)'!P220)</f>
        <v>-1.1092688688566386</v>
      </c>
      <c r="Q218" s="2">
        <f>LN('データ処理シート(補正値)'!Q220)</f>
        <v>-0.9843019424906988</v>
      </c>
      <c r="R218" s="2">
        <f>LN('データ処理シート(補正値)'!R220)</f>
        <v>-0.7520482884801063</v>
      </c>
      <c r="S218" s="2">
        <f>LN('データ処理シート(補正値)'!S220)</f>
        <v>-0.5516476182862456</v>
      </c>
    </row>
    <row r="219" spans="1:19" ht="15">
      <c r="A219" s="3">
        <v>105.5</v>
      </c>
      <c r="B219" s="2">
        <f>LN('データ処理シート(補正値)'!B221)</f>
        <v>-1.8708026765685077</v>
      </c>
      <c r="C219" s="2">
        <f>LN('データ処理シート(補正値)'!C221)</f>
        <v>-0.8533159327127666</v>
      </c>
      <c r="D219" s="2">
        <f>LN('データ処理シート(補正値)'!D221)</f>
        <v>-1.0618947057329469</v>
      </c>
      <c r="E219" s="2">
        <f>LN('データ処理シート(補正値)'!E221)</f>
        <v>-0.8923300944293118</v>
      </c>
      <c r="F219" s="2">
        <f>LN('データ処理シート(補正値)'!F221)</f>
        <v>-0.5971099923630031</v>
      </c>
      <c r="G219" s="2">
        <f>LN('データ処理シート(補正値)'!G221)</f>
        <v>-0.4231200433468851</v>
      </c>
      <c r="H219" s="2">
        <f>LN('データ処理シート(補正値)'!H221)</f>
        <v>-0.491022996469811</v>
      </c>
      <c r="I219" s="2">
        <f>LN('データ処理シート(補正値)'!I221)</f>
        <v>-0.6266106567597011</v>
      </c>
      <c r="J219" s="2">
        <f>LN('データ処理シート(補正値)'!J221)</f>
        <v>-0.850502991336152</v>
      </c>
      <c r="K219" s="2">
        <f>LN('データ処理シート(補正値)'!K221)</f>
        <v>-1.0139035607411555</v>
      </c>
      <c r="L219" s="2">
        <f>LN('データ処理シート(補正値)'!L221)</f>
        <v>-0.8119307165499123</v>
      </c>
      <c r="M219" s="2">
        <f>LN('データ処理シート(補正値)'!M221)</f>
        <v>-1.7719568419318754</v>
      </c>
      <c r="N219" s="2">
        <f>LN('データ処理シート(補正値)'!N221)</f>
        <v>-1.8708026765685077</v>
      </c>
      <c r="O219" s="2">
        <f>LN('データ処理シート(補正値)'!O221)</f>
        <v>-0.8232558659069656</v>
      </c>
      <c r="P219" s="2">
        <f>LN('データ処理シート(補正値)'!P221)</f>
        <v>-1.1123056158001123</v>
      </c>
      <c r="Q219" s="2">
        <f>LN('データ処理シート(補正値)'!Q221)</f>
        <v>-0.9869814724969243</v>
      </c>
      <c r="R219" s="2">
        <f>LN('データ処理シート(補正値)'!R221)</f>
        <v>-0.7541718823977199</v>
      </c>
      <c r="S219" s="2">
        <f>LN('データ処理シート(補正値)'!S221)</f>
        <v>-0.5533852381847867</v>
      </c>
    </row>
    <row r="220" spans="1:19" ht="15">
      <c r="A220" s="3">
        <v>106</v>
      </c>
      <c r="B220" s="2">
        <f>LN('データ処理シート(補正値)'!B222)</f>
        <v>-1.8773173575897015</v>
      </c>
      <c r="C220" s="2">
        <f>LN('データ処理シート(補正値)'!C222)</f>
        <v>-0.8580218237501793</v>
      </c>
      <c r="D220" s="2">
        <f>LN('データ処理シート(補正値)'!D222)</f>
        <v>-1.0764594840269763</v>
      </c>
      <c r="E220" s="2">
        <f>LN('データ処理シート(補正値)'!E222)</f>
        <v>-0.8996794660689583</v>
      </c>
      <c r="F220" s="2">
        <f>LN('データ処理シート(補正値)'!F222)</f>
        <v>-0.6007503312939777</v>
      </c>
      <c r="G220" s="2">
        <f>LN('データ処理シート(補正値)'!G222)</f>
        <v>-0.42771071705548425</v>
      </c>
      <c r="H220" s="2">
        <f>LN('データ処理シート(補正値)'!H222)</f>
        <v>-0.49593701127224005</v>
      </c>
      <c r="I220" s="2">
        <f>LN('データ処理シート(補正値)'!I222)</f>
        <v>-0.6318639521430467</v>
      </c>
      <c r="J220" s="2">
        <f>LN('データ処理シート(補正値)'!J222)</f>
        <v>-0.8573145267738579</v>
      </c>
      <c r="K220" s="2">
        <f>LN('データ処理シート(補正値)'!K222)</f>
        <v>-1.0183234574393067</v>
      </c>
      <c r="L220" s="2">
        <f>LN('データ処理シート(補正値)'!L222)</f>
        <v>-0.8141855089370014</v>
      </c>
      <c r="M220" s="2">
        <f>LN('データ処理シート(補正値)'!M222)</f>
        <v>-1.7778565640590638</v>
      </c>
      <c r="N220" s="2">
        <f>LN('データ処理シート(補正値)'!N222)</f>
        <v>-1.8773173575897015</v>
      </c>
      <c r="O220" s="2">
        <f>LN('データ処理シート(補正値)'!O222)</f>
        <v>-0.8301130356331027</v>
      </c>
      <c r="P220" s="2">
        <f>LN('データ処理シート(補正値)'!P222)</f>
        <v>-1.1184069159962893</v>
      </c>
      <c r="Q220" s="2">
        <f>LN('データ処理シート(補正値)'!Q222)</f>
        <v>-0.9896682016789305</v>
      </c>
      <c r="R220" s="2">
        <f>LN('データ処理シート(補正値)'!R222)</f>
        <v>-0.7584326472585748</v>
      </c>
      <c r="S220" s="2">
        <f>LN('データ処理シート(補正値)'!S222)</f>
        <v>-0.5568695622673976</v>
      </c>
    </row>
    <row r="221" spans="1:19" ht="15">
      <c r="A221" s="3">
        <v>106.5</v>
      </c>
      <c r="B221" s="2">
        <f>LN('データ処理シート(補正値)'!B223)</f>
        <v>-1.8838747581358606</v>
      </c>
      <c r="C221" s="2">
        <f>LN('データ処理シート(補正値)'!C223)</f>
        <v>-0.8603830999358592</v>
      </c>
      <c r="D221" s="2">
        <f>LN('データ処理シート(補正値)'!D223)</f>
        <v>-1.0706080922585124</v>
      </c>
      <c r="E221" s="2">
        <f>LN('データ処理シート(補正値)'!E223)</f>
        <v>-0.8996794660689583</v>
      </c>
      <c r="F221" s="2">
        <f>LN('データ処理シート(補正値)'!F223)</f>
        <v>-0.6007503312939777</v>
      </c>
      <c r="G221" s="2">
        <f>LN('データ処理シート(補正値)'!G223)</f>
        <v>-0.42617814970570594</v>
      </c>
      <c r="H221" s="2">
        <f>LN('データ処理シート(補正値)'!H223)</f>
        <v>-0.47965000629754095</v>
      </c>
      <c r="I221" s="2">
        <f>LN('データ処理シート(補正値)'!I223)</f>
        <v>-0.6213848143330544</v>
      </c>
      <c r="J221" s="2">
        <f>LN('データ処理シート(補正値)'!J223)</f>
        <v>-0.8519084729448869</v>
      </c>
      <c r="K221" s="2">
        <f>LN('データ処理シート(補正値)'!K223)</f>
        <v>-1.015006704813313</v>
      </c>
      <c r="L221" s="2">
        <f>LN('データ処理シート(補正値)'!L223)</f>
        <v>-0.816445396904439</v>
      </c>
      <c r="M221" s="2">
        <f>LN('データ処理シート(補正値)'!M223)</f>
        <v>-1.789761466565382</v>
      </c>
      <c r="N221" s="2">
        <f>LN('データ処理シート(補正値)'!N223)</f>
        <v>-1.8904754421672125</v>
      </c>
      <c r="O221" s="2">
        <f>LN('データ処理シート(補正値)'!O223)</f>
        <v>-0.8324092478934529</v>
      </c>
      <c r="P221" s="2">
        <f>LN('データ処理シート(補正値)'!P223)</f>
        <v>-1.1214715828141923</v>
      </c>
      <c r="Q221" s="2">
        <f>LN('データ処理シート(補正値)'!Q223)</f>
        <v>-0.9950634130395507</v>
      </c>
      <c r="R221" s="2">
        <f>LN('データ処理シート(補正値)'!R223)</f>
        <v>-0.7584326472585748</v>
      </c>
      <c r="S221" s="2">
        <f>LN('データ処理シート(補正値)'!S223)</f>
        <v>-0.5568695622673976</v>
      </c>
    </row>
    <row r="222" spans="1:19" ht="15">
      <c r="A222" s="3">
        <v>107</v>
      </c>
      <c r="B222" s="2">
        <f>LN('データ処理シート(補正値)'!B224)</f>
        <v>-1.897119984885881</v>
      </c>
      <c r="C222" s="2">
        <f>LN('データ処理シート(補正値)'!C224)</f>
        <v>-0.8627499649461253</v>
      </c>
      <c r="D222" s="2">
        <f>LN('データ処理シート(補正値)'!D224)</f>
        <v>-1.0764594840269763</v>
      </c>
      <c r="E222" s="2">
        <f>LN('データ処理シート(補正値)'!E224)</f>
        <v>-0.9021413087697356</v>
      </c>
      <c r="F222" s="2">
        <f>LN('データ処理シート(補正値)'!F224)</f>
        <v>-0.6007503312939777</v>
      </c>
      <c r="G222" s="2">
        <f>LN('データ処理シート(補正値)'!G224)</f>
        <v>-0.42617814970570594</v>
      </c>
      <c r="H222" s="2">
        <f>LN('データ処理シート(補正値)'!H224)</f>
        <v>-0.48939034304592566</v>
      </c>
      <c r="I222" s="2">
        <f>LN('データ処理シート(補正値)'!I224)</f>
        <v>-0.6318639521430467</v>
      </c>
      <c r="J222" s="2">
        <f>LN('データ処理シート(補正値)'!J224)</f>
        <v>-0.8584936331479385</v>
      </c>
      <c r="K222" s="2">
        <f>LN('データ処理シート(補正値)'!K224)</f>
        <v>-1.0266637893555257</v>
      </c>
      <c r="L222" s="2">
        <f>LN('データ処理シート(補正値)'!L224)</f>
        <v>-0.8209805520698302</v>
      </c>
      <c r="M222" s="2">
        <f>LN('データ処理シート(補正値)'!M224)</f>
        <v>-1.795767490625594</v>
      </c>
      <c r="N222" s="2">
        <f>LN('データ処理シート(補正値)'!N224)</f>
        <v>-1.897119984885881</v>
      </c>
      <c r="O222" s="2">
        <f>LN('データ処理シート(補正値)'!O224)</f>
        <v>-0.8347107448817322</v>
      </c>
      <c r="P222" s="2">
        <f>LN('データ処理シート(補正値)'!P224)</f>
        <v>-1.1276292377386024</v>
      </c>
      <c r="Q222" s="2">
        <f>LN('データ処理シート(補正値)'!Q224)</f>
        <v>-0.9977719737420382</v>
      </c>
      <c r="R222" s="2">
        <f>LN('データ処理シート(補正値)'!R224)</f>
        <v>-0.7627116439458544</v>
      </c>
      <c r="S222" s="2">
        <f>LN('データ処理シート(補正値)'!S224)</f>
        <v>-0.5603660693261269</v>
      </c>
    </row>
    <row r="223" spans="1:19" ht="15">
      <c r="A223" s="3">
        <v>107.5</v>
      </c>
      <c r="B223" s="2">
        <f>LN('データ処理シート(補正値)'!B225)</f>
        <v>-1.9038089730366778</v>
      </c>
      <c r="C223" s="2">
        <f>LN('データ処理シート(補正値)'!C225)</f>
        <v>-0.8675005677047231</v>
      </c>
      <c r="D223" s="2">
        <f>LN('データ処理シート(補正値)'!D225)</f>
        <v>-1.0882659966139654</v>
      </c>
      <c r="E223" s="2">
        <f>LN('データ処理シート(補正値)'!E225)</f>
        <v>-0.9070832511232421</v>
      </c>
      <c r="F223" s="2">
        <f>LN('データ処理シート(補正値)'!F225)</f>
        <v>-0.6080710082048261</v>
      </c>
      <c r="G223" s="2">
        <f>LN('データ処理シート(補正値)'!G225)</f>
        <v>-0.4307829160924544</v>
      </c>
      <c r="H223" s="2">
        <f>LN('データ処理シート(補正値)'!H225)</f>
        <v>-0.4877603508349946</v>
      </c>
      <c r="I223" s="2">
        <f>LN('データ処理シート(補正値)'!I225)</f>
        <v>-0.6296091597559575</v>
      </c>
      <c r="J223" s="2">
        <f>LN('データ処理シート(補正値)'!J225)</f>
        <v>-0.8618025465900854</v>
      </c>
      <c r="K223" s="2">
        <f>LN('データ処理シート(補正値)'!K225)</f>
        <v>-1.028340235682778</v>
      </c>
      <c r="L223" s="2">
        <f>LN('データ処理シート(補正値)'!L225)</f>
        <v>-0.8232558659069656</v>
      </c>
      <c r="M223" s="2">
        <f>LN('データ処理シート(補正値)'!M225)</f>
        <v>-1.8018098050815565</v>
      </c>
      <c r="N223" s="2">
        <f>LN('データ処理シート(補正値)'!N225)</f>
        <v>-1.9038089730366778</v>
      </c>
      <c r="O223" s="2">
        <f>LN('データ処理シート(補正値)'!O225)</f>
        <v>-0.8370175509796473</v>
      </c>
      <c r="P223" s="2">
        <f>LN('データ処理シート(補正値)'!P225)</f>
        <v>-1.1307223425863433</v>
      </c>
      <c r="Q223" s="2">
        <f>LN('データ処理シート(補正値)'!Q225)</f>
        <v>-1.0004878906749106</v>
      </c>
      <c r="R223" s="2">
        <f>LN('データ処理シート(補正値)'!R225)</f>
        <v>-0.7648580281139458</v>
      </c>
      <c r="S223" s="2">
        <f>LN('データ処理シート(補正値)'!S225)</f>
        <v>-0.5621189181535411</v>
      </c>
    </row>
    <row r="224" spans="1:19" ht="15">
      <c r="A224" s="3">
        <v>108</v>
      </c>
      <c r="B224" s="2">
        <f>LN('データ処理シート(補正値)'!B226)</f>
        <v>-1.910543005218022</v>
      </c>
      <c r="C224" s="2">
        <f>LN('データ処理シート(補正値)'!C226)</f>
        <v>-0.8675005677047231</v>
      </c>
      <c r="D224" s="2">
        <f>LN('データ処理シート(補正値)'!D226)</f>
        <v>-1.0853012746084374</v>
      </c>
      <c r="E224" s="2">
        <f>LN('データ処理シート(補正値)'!E226)</f>
        <v>-0.9070832511232421</v>
      </c>
      <c r="F224" s="2">
        <f>LN('データ処理シート(補正値)'!F226)</f>
        <v>-0.606235808570649</v>
      </c>
      <c r="G224" s="2">
        <f>LN('データ処理シート(補正値)'!G226)</f>
        <v>-0.42924563677356775</v>
      </c>
      <c r="H224" s="2">
        <f>LN('データ処理シート(補正値)'!H226)</f>
        <v>-0.4845083154486173</v>
      </c>
      <c r="I224" s="2">
        <f>LN('データ処理シート(補正値)'!I226)</f>
        <v>-0.6269849783062765</v>
      </c>
      <c r="J224" s="2">
        <f>LN('データ処理シート(補正値)'!J226)</f>
        <v>-0.8589656652548857</v>
      </c>
      <c r="K224" s="2">
        <f>LN('データ処理シート(補正値)'!K226)</f>
        <v>-1.0288996762568094</v>
      </c>
      <c r="L224" s="2">
        <f>LN('データ処理シート(補正値)'!L226)</f>
        <v>-0.8232558659069656</v>
      </c>
      <c r="M224" s="2">
        <f>LN('データ処理シート(補正値)'!M226)</f>
        <v>-1.814005078175375</v>
      </c>
      <c r="N224" s="2">
        <f>LN('データ処理シート(補正値)'!N226)</f>
        <v>-1.910543005218022</v>
      </c>
      <c r="O224" s="2">
        <f>LN('データ処理シート(補正値)'!O226)</f>
        <v>-0.8393296907380268</v>
      </c>
      <c r="P224" s="2">
        <f>LN('データ処理シート(補正値)'!P226)</f>
        <v>-1.1338250444238542</v>
      </c>
      <c r="Q224" s="2">
        <f>LN('データ処理シート(補正値)'!Q226)</f>
        <v>-1.0032112039048566</v>
      </c>
      <c r="R224" s="2">
        <f>LN('データ処理シート(補正値)'!R226)</f>
        <v>-0.7670090291584006</v>
      </c>
      <c r="S224" s="2">
        <f>LN('データ処理シート(補正値)'!S226)</f>
        <v>-0.5603660693261269</v>
      </c>
    </row>
    <row r="225" spans="1:19" ht="15">
      <c r="A225" s="3">
        <v>108.5</v>
      </c>
      <c r="B225" s="2">
        <f>LN('データ処理シート(補正値)'!B227)</f>
        <v>-1.9173226922034006</v>
      </c>
      <c r="C225" s="2">
        <f>LN('データ処理シート(補正値)'!C227)</f>
        <v>-0.8746690571833357</v>
      </c>
      <c r="D225" s="2">
        <f>LN('データ処理シート(補正値)'!D227)</f>
        <v>-1.0936247471570708</v>
      </c>
      <c r="E225" s="2">
        <f>LN('データ処理シート(補正値)'!E227)</f>
        <v>-0.9162907318741551</v>
      </c>
      <c r="F225" s="2">
        <f>LN('データ処理シート(補正値)'!F227)</f>
        <v>-0.6124892775424908</v>
      </c>
      <c r="G225" s="2">
        <f>LN('データ処理シート(補正値)'!G227)</f>
        <v>-0.43232256227804705</v>
      </c>
      <c r="H225" s="2">
        <f>LN('データ処理シート(補正値)'!H227)</f>
        <v>-0.4845083154486173</v>
      </c>
      <c r="I225" s="2">
        <f>LN('データ処理シート(補正値)'!I227)</f>
        <v>-0.6307359204385482</v>
      </c>
      <c r="J225" s="2">
        <f>LN('データ処理シート(補正値)'!J227)</f>
        <v>-0.8636982817549845</v>
      </c>
      <c r="K225" s="2">
        <f>LN('データ処理シート(補正値)'!K227)</f>
        <v>-1.0317015833854828</v>
      </c>
      <c r="L225" s="2">
        <f>LN('データ処理シート(補正値)'!L227)</f>
        <v>-0.8278220838865469</v>
      </c>
      <c r="M225" s="2">
        <f>LN('データ処理シート(補正値)'!M227)</f>
        <v>-1.8263509139976741</v>
      </c>
      <c r="N225" s="2">
        <f>LN('データ処理シート(補正値)'!N227)</f>
        <v>-1.9241486572738005</v>
      </c>
      <c r="O225" s="2">
        <f>LN('データ処理シート(補正値)'!O227)</f>
        <v>-0.843970070294529</v>
      </c>
      <c r="P225" s="2">
        <f>LN('データ処理シート(補正値)'!P227)</f>
        <v>-1.1400594785822833</v>
      </c>
      <c r="Q225" s="2">
        <f>LN('データ処理シート(補正値)'!Q227)</f>
        <v>-1.0086801811675024</v>
      </c>
      <c r="R225" s="2">
        <f>LN('データ処理シート(補正値)'!R227)</f>
        <v>-0.7713249616239694</v>
      </c>
      <c r="S225" s="2">
        <f>LN('データ処理シート(補正値)'!S227)</f>
        <v>-0.5638748448558062</v>
      </c>
    </row>
    <row r="226" spans="1:19" ht="15">
      <c r="A226" s="3">
        <v>109</v>
      </c>
      <c r="B226" s="2">
        <f>LN('データ処理シート(補正値)'!B228)</f>
        <v>-1.9173226922034006</v>
      </c>
      <c r="C226" s="2">
        <f>LN('データ処理シート(補正値)'!C228)</f>
        <v>-0.8722738464573808</v>
      </c>
      <c r="D226" s="2">
        <f>LN('データ処理シート(補正値)'!D228)</f>
        <v>-1.0793980697443055</v>
      </c>
      <c r="E226" s="2">
        <f>LN('データ処理シート(補正値)'!E228)</f>
        <v>-0.9120497376169007</v>
      </c>
      <c r="F226" s="2">
        <f>LN('データ処理シート(補正値)'!F228)</f>
        <v>-0.6080710082048261</v>
      </c>
      <c r="G226" s="2">
        <f>LN('データ処理シート(補正値)'!G228)</f>
        <v>-0.43232256227804705</v>
      </c>
      <c r="H226" s="2">
        <f>LN('データ処理シート(補正値)'!H228)</f>
        <v>-0.4845083154486173</v>
      </c>
      <c r="I226" s="2">
        <f>LN('データ処理シート(補正値)'!I228)</f>
        <v>-0.6337468372784977</v>
      </c>
      <c r="J226" s="2">
        <f>LN('データ処理シート(補正値)'!J228)</f>
        <v>-0.8644101099971662</v>
      </c>
      <c r="K226" s="2">
        <f>LN('データ処理シート(補正値)'!K228)</f>
        <v>-1.0350742678641223</v>
      </c>
      <c r="L226" s="2">
        <f>LN('データ処理シート(補正値)'!L228)</f>
        <v>-0.8278220838865469</v>
      </c>
      <c r="M226" s="2">
        <f>LN('データ処理シート(補正値)'!M228)</f>
        <v>-1.8263509139976741</v>
      </c>
      <c r="N226" s="2">
        <f>LN('データ処理シート(補正値)'!N228)</f>
        <v>-1.9173226922034006</v>
      </c>
      <c r="O226" s="2">
        <f>LN('データ処理シート(補正値)'!O228)</f>
        <v>-0.843970070294529</v>
      </c>
      <c r="P226" s="2">
        <f>LN('データ処理シート(補正値)'!P228)</f>
        <v>-1.1406850650900175</v>
      </c>
      <c r="Q226" s="2">
        <f>LN('データ処理シート(補正値)'!Q228)</f>
        <v>-1.0122511230200661</v>
      </c>
      <c r="R226" s="2">
        <f>LN('データ処理シート(補正値)'!R228)</f>
        <v>-0.7726233820617422</v>
      </c>
      <c r="S226" s="2">
        <f>LN('データ処理シート(補正値)'!S228)</f>
        <v>-0.5656338602609856</v>
      </c>
    </row>
    <row r="227" spans="1:19" ht="15">
      <c r="A227" s="3">
        <v>109.5</v>
      </c>
      <c r="B227" s="2">
        <f>LN('データ処理シート(補正値)'!B229)</f>
        <v>-1.9379419794061363</v>
      </c>
      <c r="C227" s="2">
        <f>LN('データ処理シート(補正値)'!C229)</f>
        <v>-0.8722738464573808</v>
      </c>
      <c r="D227" s="2">
        <f>LN('データ処理シート(補正値)'!D229)</f>
        <v>-1.0936247471570708</v>
      </c>
      <c r="E227" s="2">
        <f>LN('データ処理シート(補正値)'!E229)</f>
        <v>-0.9162907318741551</v>
      </c>
      <c r="F227" s="2">
        <f>LN('データ処理シート(補正値)'!F229)</f>
        <v>-0.6106459590482017</v>
      </c>
      <c r="G227" s="2">
        <f>LN('データ処理シート(補正値)'!G229)</f>
        <v>-0.43232256227804705</v>
      </c>
      <c r="H227" s="2">
        <f>LN('データ処理シート(補正値)'!H229)</f>
        <v>-0.4861330111756192</v>
      </c>
      <c r="I227" s="2">
        <f>LN('データ処理シート(補正値)'!I229)</f>
        <v>-0.6326166808199127</v>
      </c>
      <c r="J227" s="2">
        <f>LN('データ処理シート(補正値)'!J229)</f>
        <v>-0.868453402459995</v>
      </c>
      <c r="K227" s="2">
        <f>LN('データ処理シート(補正値)'!K229)</f>
        <v>-1.0373290602512113</v>
      </c>
      <c r="L227" s="2">
        <f>LN('データ処理シート(補正値)'!L229)</f>
        <v>-0.8301130356331027</v>
      </c>
      <c r="M227" s="2">
        <f>LN('データ処理シート(補正値)'!M229)</f>
        <v>-1.8388510767619057</v>
      </c>
      <c r="N227" s="2">
        <f>LN('データ処理シート(補正値)'!N229)</f>
        <v>-1.9173226922034006</v>
      </c>
      <c r="O227" s="2">
        <f>LN('データ処理シート(補正値)'!O229)</f>
        <v>-0.8462983600541201</v>
      </c>
      <c r="P227" s="2">
        <f>LN('データ処理シート(補正値)'!P229)</f>
        <v>-1.1463330248795216</v>
      </c>
      <c r="Q227" s="2">
        <f>LN('データ処理シート(補正値)'!Q229)</f>
        <v>-1.0141792326932804</v>
      </c>
      <c r="R227" s="2">
        <f>LN('データ処理シート(補正値)'!R229)</f>
        <v>-0.7734899332424838</v>
      </c>
      <c r="S227" s="2">
        <f>LN('データ処理シート(補正値)'!S229)</f>
        <v>-0.5673959752543851</v>
      </c>
    </row>
    <row r="228" spans="1:19" ht="15">
      <c r="A228" s="3">
        <v>110</v>
      </c>
      <c r="B228" s="2">
        <f>LN('データ処理シート(補正値)'!B230)</f>
        <v>-1.9449106487222296</v>
      </c>
      <c r="C228" s="2">
        <f>LN('データ処理シート(補正値)'!C230)</f>
        <v>-0.8818893051568227</v>
      </c>
      <c r="D228" s="2">
        <f>LN('データ処理シート(補正値)'!D230)</f>
        <v>-1.1026203100656486</v>
      </c>
      <c r="E228" s="2">
        <f>LN('データ処理シート(補正値)'!E230)</f>
        <v>-0.9238189982949467</v>
      </c>
      <c r="F228" s="2">
        <f>LN('データ処理シート(補正値)'!F230)</f>
        <v>-0.616186139423817</v>
      </c>
      <c r="G228" s="2">
        <f>LN('データ処理シート(補正値)'!G230)</f>
        <v>-0.43540898448123644</v>
      </c>
      <c r="H228" s="2">
        <f>LN('データ処理シート(補正値)'!H230)</f>
        <v>-0.4877603508349946</v>
      </c>
      <c r="I228" s="2">
        <f>LN('データ処理シート(補正値)'!I230)</f>
        <v>-0.6363888467413362</v>
      </c>
      <c r="J228" s="2">
        <f>LN('データ処理シート(補正値)'!J230)</f>
        <v>-0.8732312424137082</v>
      </c>
      <c r="K228" s="2">
        <f>LN('データ処理シート(補正値)'!K230)</f>
        <v>-1.0429883849201127</v>
      </c>
      <c r="L228" s="2">
        <f>LN('データ処理シート(補正値)'!L230)</f>
        <v>-0.8347107448817322</v>
      </c>
      <c r="M228" s="2">
        <f>LN('データ処理シート(補正値)'!M230)</f>
        <v>-1.8451602459551701</v>
      </c>
      <c r="N228" s="2">
        <f>LN('データ処理シート(補正値)'!N230)</f>
        <v>-1.9241486572738005</v>
      </c>
      <c r="O228" s="2">
        <f>LN('データ処理シート(補正値)'!O230)</f>
        <v>-0.8509712657535126</v>
      </c>
      <c r="P228" s="2">
        <f>LN('データ処理シート(補正値)'!P230)</f>
        <v>-1.1526461771605954</v>
      </c>
      <c r="Q228" s="2">
        <f>LN('データ処理シート(補正値)'!Q230)</f>
        <v>-1.0224849282805588</v>
      </c>
      <c r="R228" s="2">
        <f>LN('データ処理シート(補正値)'!R230)</f>
        <v>-0.7778339887271389</v>
      </c>
      <c r="S228" s="2">
        <f>LN('データ処理シート(補正値)'!S230)</f>
        <v>-0.569161200778954</v>
      </c>
    </row>
    <row r="229" spans="1:19" ht="15">
      <c r="A229" s="3">
        <v>110.5</v>
      </c>
      <c r="B229" s="2">
        <f>LN('データ処理シート(補正値)'!B231)</f>
        <v>-1.9449106487222296</v>
      </c>
      <c r="C229" s="2">
        <f>LN('データ処理シート(補正値)'!C231)</f>
        <v>-0.8794767587514388</v>
      </c>
      <c r="D229" s="2">
        <f>LN('データ処理シート(補正値)'!D231)</f>
        <v>-1.1002135700350835</v>
      </c>
      <c r="E229" s="2">
        <f>LN('データ処理シート(補正値)'!E231)</f>
        <v>-0.9220573267684923</v>
      </c>
      <c r="F229" s="2">
        <f>LN('データ処理シート(補正値)'!F231)</f>
        <v>-0.6154456728960933</v>
      </c>
      <c r="G229" s="2">
        <f>LN('データ処理シート(補正値)'!G231)</f>
        <v>-0.43540898448123644</v>
      </c>
      <c r="H229" s="2">
        <f>LN('データ処理シート(補正値)'!H231)</f>
        <v>-0.48939034304592566</v>
      </c>
      <c r="I229" s="2">
        <f>LN('データ処理シート(補正値)'!I231)</f>
        <v>-0.6375232768119481</v>
      </c>
      <c r="J229" s="2">
        <f>LN('データ処理シート(補正値)'!J231)</f>
        <v>-0.8715564005339843</v>
      </c>
      <c r="K229" s="2">
        <f>LN('データ処理シート(補正値)'!K231)</f>
        <v>-1.0435560829200314</v>
      </c>
      <c r="L229" s="2">
        <f>LN('データ処理シート(補正値)'!L231)</f>
        <v>-0.8370175509796473</v>
      </c>
      <c r="M229" s="2">
        <f>LN('データ処理シート(補正値)'!M231)</f>
        <v>-1.851509473633829</v>
      </c>
      <c r="N229" s="2">
        <f>LN('データ処理シート(補正値)'!N231)</f>
        <v>-1.9310215365615626</v>
      </c>
      <c r="O229" s="2">
        <f>LN('データ処理シート(補正値)'!O231)</f>
        <v>-0.8509712657535126</v>
      </c>
      <c r="P229" s="2">
        <f>LN('データ処理シート(補正値)'!P231)</f>
        <v>-1.1532796900104179</v>
      </c>
      <c r="Q229" s="2">
        <f>LN('データ処理シート(補正値)'!Q231)</f>
        <v>-1.0205407532479542</v>
      </c>
      <c r="R229" s="2">
        <f>LN('データ処理シート(補正値)'!R231)</f>
        <v>-0.7791408937269213</v>
      </c>
      <c r="S229" s="2">
        <f>LN('データ処理シート(補正値)'!S231)</f>
        <v>-0.5709295478356962</v>
      </c>
    </row>
    <row r="230" spans="1:19" ht="15">
      <c r="A230" s="3">
        <v>111</v>
      </c>
      <c r="B230" s="2">
        <f>LN('データ処理シート(補正値)'!B232)</f>
        <v>-1.9661128563728327</v>
      </c>
      <c r="C230" s="2">
        <f>LN('データ処理シート(補正値)'!C232)</f>
        <v>-0.8818893051568227</v>
      </c>
      <c r="D230" s="2">
        <f>LN('データ処理シート(補正値)'!D232)</f>
        <v>-1.1086626245216114</v>
      </c>
      <c r="E230" s="2">
        <f>LN('データ処理シート(補正値)'!E232)</f>
        <v>-0.9263410677276566</v>
      </c>
      <c r="F230" s="2">
        <f>LN('データ処理シート(補正値)'!F232)</f>
        <v>-0.616186139423817</v>
      </c>
      <c r="G230" s="2">
        <f>LN('データ処理シート(補正値)'!G232)</f>
        <v>-0.4369557751995353</v>
      </c>
      <c r="H230" s="2">
        <f>LN('データ処理シート(補正値)'!H232)</f>
        <v>-0.491022996469811</v>
      </c>
      <c r="I230" s="2">
        <f>LN('データ処理シート(補正値)'!I232)</f>
        <v>-0.6390378549129133</v>
      </c>
      <c r="J230" s="2">
        <f>LN('データ処理シート(補正値)'!J232)</f>
        <v>-0.8773104322332712</v>
      </c>
      <c r="K230" s="2">
        <f>LN('データ処理シート(補正値)'!K232)</f>
        <v>-1.0509656352007566</v>
      </c>
      <c r="L230" s="2">
        <f>LN('データ処理シート(補正値)'!L232)</f>
        <v>-0.8370175509796473</v>
      </c>
      <c r="M230" s="2">
        <f>LN('データ処理シート(補正値)'!M232)</f>
        <v>-1.8708026765685077</v>
      </c>
      <c r="N230" s="2">
        <f>LN('データ処理シート(補正値)'!N232)</f>
        <v>-1.9519282213808762</v>
      </c>
      <c r="O230" s="2">
        <f>LN('データ処理シート(補正値)'!O232)</f>
        <v>-0.8533159327127666</v>
      </c>
      <c r="P230" s="2">
        <f>LN('データ処理シート(補正値)'!P232)</f>
        <v>-1.1615520884419839</v>
      </c>
      <c r="Q230" s="2">
        <f>LN('データ処理シート(補正値)'!Q232)</f>
        <v>-1.0272222925814367</v>
      </c>
      <c r="R230" s="2">
        <f>LN('データ処理シート(補正値)'!R232)</f>
        <v>-0.7808860948679519</v>
      </c>
      <c r="S230" s="2">
        <f>LN('データ処理シート(補正値)'!S232)</f>
        <v>-0.5709295478356962</v>
      </c>
    </row>
    <row r="231" spans="1:19" ht="15">
      <c r="A231" s="3">
        <v>111.5</v>
      </c>
      <c r="B231" s="2">
        <f>LN('データ処理シート(補正値)'!B233)</f>
        <v>-1.9661128563728327</v>
      </c>
      <c r="C231" s="2">
        <f>LN('データ処理シート(補正値)'!C233)</f>
        <v>-0.8891620644859025</v>
      </c>
      <c r="D231" s="2">
        <f>LN('データ処理シート(補正値)'!D233)</f>
        <v>-1.1147416705979933</v>
      </c>
      <c r="E231" s="2">
        <f>LN('データ処理シート(補正値)'!E233)</f>
        <v>-0.9314043696842034</v>
      </c>
      <c r="F231" s="2">
        <f>LN('データ処理シート(補正値)'!F233)</f>
        <v>-0.6217571844732726</v>
      </c>
      <c r="G231" s="2">
        <f>LN('データ処理シート(補正値)'!G233)</f>
        <v>-0.43850496218636453</v>
      </c>
      <c r="H231" s="2">
        <f>LN('データ処理シート(補正値)'!H233)</f>
        <v>-0.491022996469811</v>
      </c>
      <c r="I231" s="2">
        <f>LN('データ処理シート(補正値)'!I233)</f>
        <v>-0.6390378549129133</v>
      </c>
      <c r="J231" s="2">
        <f>LN('データ処理シート(補正値)'!J233)</f>
        <v>-0.879717751643315</v>
      </c>
      <c r="K231" s="2">
        <f>LN('データ処理シート(補正値)'!K233)</f>
        <v>-1.0538301458962165</v>
      </c>
      <c r="L231" s="2">
        <f>LN('データ処理シート(補正値)'!L233)</f>
        <v>-0.8416471888783893</v>
      </c>
      <c r="M231" s="2">
        <f>LN('データ処理シート(補正値)'!M233)</f>
        <v>-1.8708026765685077</v>
      </c>
      <c r="N231" s="2">
        <f>LN('データ処理シート(補正値)'!N233)</f>
        <v>-1.9519282213808762</v>
      </c>
      <c r="O231" s="2">
        <f>LN('データ処理シート(補正値)'!O233)</f>
        <v>-0.8603830999358592</v>
      </c>
      <c r="P231" s="2">
        <f>LN('データ処理シート(補正値)'!P233)</f>
        <v>-1.1621912703109811</v>
      </c>
      <c r="Q231" s="2">
        <f>LN('データ処理シート(補正値)'!Q233)</f>
        <v>-1.030860186617291</v>
      </c>
      <c r="R231" s="2">
        <f>LN('データ処理シート(補正値)'!R233)</f>
        <v>-0.7865791253524976</v>
      </c>
      <c r="S231" s="2">
        <f>LN('データ処理シート(補正値)'!S233)</f>
        <v>-0.5744756508424468</v>
      </c>
    </row>
    <row r="232" spans="1:19" ht="15">
      <c r="A232" s="3">
        <v>112</v>
      </c>
      <c r="B232" s="2">
        <f>LN('データ処理シート(補正値)'!B234)</f>
        <v>-1.973281345851445</v>
      </c>
      <c r="C232" s="2">
        <f>LN('データ処理シート(補正値)'!C234)</f>
        <v>-0.8867319296326107</v>
      </c>
      <c r="D232" s="2">
        <f>LN('データ処理シート(補正値)'!D234)</f>
        <v>-1.1056369036050742</v>
      </c>
      <c r="E232" s="2">
        <f>LN('データ処理シート(補正値)'!E234)</f>
        <v>-0.933945667112876</v>
      </c>
      <c r="F232" s="2">
        <f>LN('データ処理シート(補正値)'!F234)</f>
        <v>-0.6217571844732726</v>
      </c>
      <c r="G232" s="2">
        <f>LN('データ処理シート(補正値)'!G234)</f>
        <v>-0.43850496218636453</v>
      </c>
      <c r="H232" s="2">
        <f>LN('データ処理シート(補正値)'!H234)</f>
        <v>-0.491022996469811</v>
      </c>
      <c r="I232" s="2">
        <f>LN('データ処理シート(補正値)'!I234)</f>
        <v>-0.6428343666863562</v>
      </c>
      <c r="J232" s="2">
        <f>LN('データ処理シート(補正値)'!J234)</f>
        <v>-0.8821308802274505</v>
      </c>
      <c r="K232" s="2">
        <f>LN('データ処理シート(補正値)'!K234)</f>
        <v>-1.0567028855909</v>
      </c>
      <c r="L232" s="2">
        <f>LN('データ処理シート(補正値)'!L234)</f>
        <v>-0.8416471888783893</v>
      </c>
      <c r="M232" s="2">
        <f>LN('データ処理シート(補正値)'!M234)</f>
        <v>-1.8838747581358606</v>
      </c>
      <c r="N232" s="2">
        <f>LN('データ処理シート(補正値)'!N234)</f>
        <v>-1.973281345851445</v>
      </c>
      <c r="O232" s="2">
        <f>LN('データ処理シート(補正値)'!O234)</f>
        <v>-0.8580218237501793</v>
      </c>
      <c r="P232" s="2">
        <f>LN('データ処理シート(補正値)'!P234)</f>
        <v>-1.165393322358461</v>
      </c>
      <c r="Q232" s="2">
        <f>LN('データ処理シート(補正値)'!Q234)</f>
        <v>-1.0336676000277274</v>
      </c>
      <c r="R232" s="2">
        <f>LN('データ処理シート(補正値)'!R234)</f>
        <v>-0.7865791253524976</v>
      </c>
      <c r="S232" s="2">
        <f>LN('データ処理シート(補正値)'!S234)</f>
        <v>-0.5744756508424468</v>
      </c>
    </row>
    <row r="233" spans="1:19" ht="15">
      <c r="A233" s="3">
        <v>112.5</v>
      </c>
      <c r="B233" s="2">
        <f>LN('データ処理シート(補正値)'!B235)</f>
        <v>-1.987774353154012</v>
      </c>
      <c r="C233" s="2">
        <f>LN('データ処理シート(補正値)'!C235)</f>
        <v>-0.8891620644859025</v>
      </c>
      <c r="D233" s="2">
        <f>LN('データ処理シート(補正値)'!D235)</f>
        <v>-1.1233149013084816</v>
      </c>
      <c r="E233" s="2">
        <f>LN('データ処理シート(補正値)'!E235)</f>
        <v>-0.9306432380985556</v>
      </c>
      <c r="F233" s="2">
        <f>LN('データ処理シート(補正値)'!F235)</f>
        <v>-0.6187820986046386</v>
      </c>
      <c r="G233" s="2">
        <f>LN('データ処理シート(補正値)'!G235)</f>
        <v>-0.4369557751995353</v>
      </c>
      <c r="H233" s="2">
        <f>LN('データ処理シート(補正値)'!H235)</f>
        <v>-0.49265831981054176</v>
      </c>
      <c r="I233" s="2">
        <f>LN('データ処理シート(補正値)'!I235)</f>
        <v>-0.6428343666863562</v>
      </c>
      <c r="J233" s="2">
        <f>LN('データ処理シート(補正値)'!J235)</f>
        <v>-0.8845498460900927</v>
      </c>
      <c r="K233" s="2">
        <f>LN('データ処理シート(補正値)'!K235)</f>
        <v>-1.0624732420522365</v>
      </c>
      <c r="L233" s="2">
        <f>LN('データ処理シート(補正値)'!L235)</f>
        <v>-0.8462983600541201</v>
      </c>
      <c r="M233" s="2">
        <f>LN('データ処理シート(補正値)'!M235)</f>
        <v>-1.8904754421672125</v>
      </c>
      <c r="N233" s="2">
        <f>LN('データ処理シート(補正値)'!N235)</f>
        <v>-1.987774353154012</v>
      </c>
      <c r="O233" s="2">
        <f>LN('データ処理シート(補正値)'!O235)</f>
        <v>-0.8603830999358592</v>
      </c>
      <c r="P233" s="2">
        <f>LN('データ処理シート(補正値)'!P235)</f>
        <v>-1.1679623668029029</v>
      </c>
      <c r="Q233" s="2">
        <f>LN('データ処理シート(補正値)'!Q235)</f>
        <v>-1.0384583658483626</v>
      </c>
      <c r="R233" s="2">
        <f>LN('データ処理シート(補正値)'!R235)</f>
        <v>-0.7918631534991029</v>
      </c>
      <c r="S233" s="2">
        <f>LN('データ処理シート(補正値)'!S235)</f>
        <v>-0.5762534290884459</v>
      </c>
    </row>
    <row r="234" spans="1:19" ht="15">
      <c r="A234" s="3">
        <v>113</v>
      </c>
      <c r="B234" s="2">
        <f>LN('データ処理シート(補正値)'!B236)</f>
        <v>-1.995100393246085</v>
      </c>
      <c r="C234" s="2">
        <f>LN('データ処理シート(補正値)'!C236)</f>
        <v>-0.8940401229393353</v>
      </c>
      <c r="D234" s="2">
        <f>LN('データ処理シート(補正値)'!D236)</f>
        <v>-1.117183674253545</v>
      </c>
      <c r="E234" s="2">
        <f>LN('データ処理シート(補正値)'!E236)</f>
        <v>-0.9382807497657704</v>
      </c>
      <c r="F234" s="2">
        <f>LN('データ処理シート(補正値)'!F236)</f>
        <v>-0.6243676651651197</v>
      </c>
      <c r="G234" s="2">
        <f>LN('データ処理シート(補正値)'!G236)</f>
        <v>-0.44005655287778356</v>
      </c>
      <c r="H234" s="2">
        <f>LN('データ処理シート(補正値)'!H236)</f>
        <v>-0.4942963218147801</v>
      </c>
      <c r="I234" s="2">
        <f>LN('データ処理シート(補正値)'!I236)</f>
        <v>-0.6428343666863562</v>
      </c>
      <c r="J234" s="2">
        <f>LN('データ処理シート(補正値)'!J236)</f>
        <v>-0.8869746775401022</v>
      </c>
      <c r="K234" s="2">
        <f>LN('データ処理シート(補正値)'!K236)</f>
        <v>-1.0624732420522365</v>
      </c>
      <c r="L234" s="2">
        <f>LN('データ処理シート(補正値)'!L236)</f>
        <v>-0.8486320834003402</v>
      </c>
      <c r="M234" s="2">
        <f>LN('データ処理シート(補正値)'!M236)</f>
        <v>-1.897119984885881</v>
      </c>
      <c r="N234" s="2">
        <f>LN('データ処理シート(補正値)'!N236)</f>
        <v>-1.995100393246085</v>
      </c>
      <c r="O234" s="2">
        <f>LN('データ処理シート(補正値)'!O236)</f>
        <v>-0.8651224452997557</v>
      </c>
      <c r="P234" s="2">
        <f>LN('データ処理シート(補正値)'!P236)</f>
        <v>-1.1744140020843916</v>
      </c>
      <c r="Q234" s="2">
        <f>LN('データ処理シート(補正値)'!Q236)</f>
        <v>-1.0384583658483626</v>
      </c>
      <c r="R234" s="2">
        <f>LN('データ処理シート(補正値)'!R236)</f>
        <v>-0.7918631534991029</v>
      </c>
      <c r="S234" s="2">
        <f>LN('データ処理シート(補正値)'!S236)</f>
        <v>-0.5780343734594409</v>
      </c>
    </row>
    <row r="235" spans="1:19" ht="15">
      <c r="A235" s="3">
        <v>113.5</v>
      </c>
      <c r="B235" s="2">
        <f>LN('データ処理シート(補正値)'!B237)</f>
        <v>-2.0024805005437076</v>
      </c>
      <c r="C235" s="2">
        <f>LN('データ処理シート(補正値)'!C237)</f>
        <v>-0.8989420935395421</v>
      </c>
      <c r="D235" s="2">
        <f>LN('データ処理シート(補正値)'!D237)</f>
        <v>-1.1301029557594804</v>
      </c>
      <c r="E235" s="2">
        <f>LN('データ処理シート(補正値)'!E237)</f>
        <v>-0.9390477189967714</v>
      </c>
      <c r="F235" s="2">
        <f>LN('データ処理シート(補正値)'!F237)</f>
        <v>-0.6254885320861306</v>
      </c>
      <c r="G235" s="2">
        <f>LN('データ処理シート(補正値)'!G237)</f>
        <v>-0.4400565528777832</v>
      </c>
      <c r="H235" s="2">
        <f>LN('データ処理シート(補正値)'!H237)</f>
        <v>-0.49758039701597007</v>
      </c>
      <c r="I235" s="2">
        <f>LN('データ処理シート(補正値)'!I237)</f>
        <v>-0.645881988092831</v>
      </c>
      <c r="J235" s="2">
        <f>LN('データ処理シート(補正値)'!J237)</f>
        <v>-0.890135774397304</v>
      </c>
      <c r="K235" s="2">
        <f>LN('データ処理シート(補正値)'!K237)</f>
        <v>-1.068859330518762</v>
      </c>
      <c r="L235" s="2">
        <f>LN('データ処理シート(補正値)'!L237)</f>
        <v>-0.8556661100577202</v>
      </c>
      <c r="M235" s="2">
        <f>LN('データ処理シート(補正値)'!M237)</f>
        <v>-1.9038089730366778</v>
      </c>
      <c r="N235" s="2">
        <f>LN('データ処理シート(補正値)'!N237)</f>
        <v>-2.0024805005437076</v>
      </c>
      <c r="O235" s="2">
        <f>LN('データ処理シート(補正値)'!O237)</f>
        <v>-0.8675005677047231</v>
      </c>
      <c r="P235" s="2">
        <f>LN('データ処理シート(補正値)'!P237)</f>
        <v>-1.1783050575773584</v>
      </c>
      <c r="Q235" s="2">
        <f>LN('データ処理シート(補正値)'!Q237)</f>
        <v>-1.0449767395022003</v>
      </c>
      <c r="R235" s="2">
        <f>LN('データ処理シート(補正値)'!R237)</f>
        <v>-0.7954014145987015</v>
      </c>
      <c r="S235" s="2">
        <f>LN('データ処理シート(補正値)'!S237)</f>
        <v>-0.5762534290884459</v>
      </c>
    </row>
    <row r="236" spans="1:19" ht="15">
      <c r="A236" s="3">
        <v>114</v>
      </c>
      <c r="B236" s="2">
        <f>LN('データ処理シート(補正値)'!B238)</f>
        <v>-2.0099154790312257</v>
      </c>
      <c r="C236" s="2">
        <f>LN('データ処理シート(補正値)'!C238)</f>
        <v>-0.8964881045779755</v>
      </c>
      <c r="D236" s="2">
        <f>LN('データ処理シート(補正値)'!D238)</f>
        <v>-1.1301029557594804</v>
      </c>
      <c r="E236" s="2">
        <f>LN('データ処理シート(補正値)'!E238)</f>
        <v>-0.9416085398584451</v>
      </c>
      <c r="F236" s="2">
        <f>LN('データ処理シート(補正値)'!F238)</f>
        <v>-0.6311117896404926</v>
      </c>
      <c r="G236" s="2">
        <f>LN('データ処理シート(補正値)'!G238)</f>
        <v>-0.4431669752921757</v>
      </c>
      <c r="H236" s="2">
        <f>LN('データ処理シート(補正値)'!H238)</f>
        <v>-0.49593701127224005</v>
      </c>
      <c r="I236" s="2">
        <f>LN('データ処理シート(補正値)'!I238)</f>
        <v>-0.6504709062795089</v>
      </c>
      <c r="J236" s="2">
        <f>LN('データ処理シート(補正値)'!J238)</f>
        <v>-0.8942846516115406</v>
      </c>
      <c r="K236" s="2">
        <f>LN('データ処理シート(補正値)'!K238)</f>
        <v>-1.0711916930921175</v>
      </c>
      <c r="L236" s="2">
        <f>LN('データ処理シート(補正値)'!L238)</f>
        <v>-0.8533159327127666</v>
      </c>
      <c r="M236" s="2">
        <f>LN('データ処理シート(補正値)'!M238)</f>
        <v>-1.9173226922034006</v>
      </c>
      <c r="N236" s="2">
        <f>LN('データ処理シート(補正値)'!N238)</f>
        <v>-2.0099154790312257</v>
      </c>
      <c r="O236" s="2">
        <f>LN('データ処理シート(補正値)'!O238)</f>
        <v>-0.8698843590599994</v>
      </c>
      <c r="P236" s="2">
        <f>LN('データ処理シート(補正値)'!P238)</f>
        <v>-1.1841701770297564</v>
      </c>
      <c r="Q236" s="2">
        <f>LN('データ処理シート(補正値)'!Q238)</f>
        <v>-1.0469690555162714</v>
      </c>
      <c r="R236" s="2">
        <f>LN('データ処理シート(補正値)'!R238)</f>
        <v>-0.7985076962177715</v>
      </c>
      <c r="S236" s="2">
        <f>LN('データ処理シート(補正値)'!S238)</f>
        <v>-0.579818495252942</v>
      </c>
    </row>
    <row r="237" spans="1:19" ht="15">
      <c r="A237" s="3">
        <v>114.5</v>
      </c>
      <c r="B237" s="2">
        <f>LN('データ処理シート(補正値)'!B239)</f>
        <v>-2.017406150760383</v>
      </c>
      <c r="C237" s="2">
        <f>LN('データ処理シート(補正値)'!C239)</f>
        <v>-0.9014021193804045</v>
      </c>
      <c r="D237" s="2">
        <f>LN('データ処理シート(補正値)'!D239)</f>
        <v>-1.136314155852121</v>
      </c>
      <c r="E237" s="2">
        <f>LN('データ処理シート(補正値)'!E239)</f>
        <v>-0.9416085398584451</v>
      </c>
      <c r="F237" s="2">
        <f>LN('データ処理シート(補正値)'!F239)</f>
        <v>-0.6292338548162927</v>
      </c>
      <c r="G237" s="2">
        <f>LN('データ処理シート(補正値)'!G239)</f>
        <v>-0.4431669752921757</v>
      </c>
      <c r="H237" s="2">
        <f>LN('データ処理シート(補正値)'!H239)</f>
        <v>-0.5008752929128226</v>
      </c>
      <c r="I237" s="2">
        <f>LN('データ処理シート(補正値)'!I239)</f>
        <v>-0.652773286421672</v>
      </c>
      <c r="J237" s="2">
        <f>LN('データ処理シート(補正値)'!J239)</f>
        <v>-0.895753080656607</v>
      </c>
      <c r="K237" s="2">
        <f>LN('データ処理シート(補正値)'!K239)</f>
        <v>-1.075286463364613</v>
      </c>
      <c r="L237" s="2">
        <f>LN('データ処理シート(補正値)'!L239)</f>
        <v>-0.8580218237501793</v>
      </c>
      <c r="M237" s="2">
        <f>LN('データ処理シート(補正値)'!M239)</f>
        <v>-1.9173226922034006</v>
      </c>
      <c r="N237" s="2">
        <f>LN('データ処理シート(補正値)'!N239)</f>
        <v>-2.017406150760383</v>
      </c>
      <c r="O237" s="2">
        <f>LN('データ処理シート(補正値)'!O239)</f>
        <v>-0.8722738464573808</v>
      </c>
      <c r="P237" s="2">
        <f>LN('データ処理シート(補正値)'!P239)</f>
        <v>-1.1874435023747254</v>
      </c>
      <c r="Q237" s="2">
        <f>LN('データ処理シート(補正値)'!Q239)</f>
        <v>-1.0498221244986778</v>
      </c>
      <c r="R237" s="2">
        <f>LN('データ処理シート(補正値)'!R239)</f>
        <v>-0.7985076962177715</v>
      </c>
      <c r="S237" s="2">
        <f>LN('データ処理シート(補正値)'!S239)</f>
        <v>-0.579818495252942</v>
      </c>
    </row>
    <row r="238" spans="1:19" ht="15">
      <c r="A238" s="3">
        <v>115</v>
      </c>
      <c r="B238" s="2">
        <f>LN('データ処理シート(補正値)'!B240)</f>
        <v>-2.0249533563957662</v>
      </c>
      <c r="C238" s="2">
        <f>LN('データ処理シート(補正値)'!C240)</f>
        <v>-0.903868211875598</v>
      </c>
      <c r="D238" s="2">
        <f>LN('データ処理シート(補正値)'!D240)</f>
        <v>-1.1270117631898076</v>
      </c>
      <c r="E238" s="2">
        <f>LN('データ処理シート(補正値)'!E240)</f>
        <v>-0.9441759353636908</v>
      </c>
      <c r="F238" s="2">
        <f>LN('データ処理シート(補正値)'!F240)</f>
        <v>-0.6292338548162927</v>
      </c>
      <c r="G238" s="2">
        <f>LN('データ処理シート(補正値)'!G240)</f>
        <v>-0.44161055474451766</v>
      </c>
      <c r="H238" s="2">
        <f>LN('データ処理シート(補正値)'!H240)</f>
        <v>-0.5124936808666878</v>
      </c>
      <c r="I238" s="2">
        <f>LN('データ処理シート(補正値)'!I240)</f>
        <v>-0.6608736200096497</v>
      </c>
      <c r="J238" s="2">
        <f>LN('データ処理シート(補正値)'!J240)</f>
        <v>-0.9033745066076089</v>
      </c>
      <c r="K238" s="2">
        <f>LN('データ処理シート(補正値)'!K240)</f>
        <v>-1.0823453162042378</v>
      </c>
      <c r="L238" s="2">
        <f>LN('データ処理シート(補正値)'!L240)</f>
        <v>-0.8603830999358592</v>
      </c>
      <c r="M238" s="2">
        <f>LN('データ処理シート(補正値)'!M240)</f>
        <v>-1.9241486572738005</v>
      </c>
      <c r="N238" s="2">
        <f>LN('データ処理シート(補正値)'!N240)</f>
        <v>-2.0325579557809856</v>
      </c>
      <c r="O238" s="2">
        <f>LN('データ処理シート(補正値)'!O240)</f>
        <v>-0.8746690571833357</v>
      </c>
      <c r="P238" s="2">
        <f>LN('データ処理シート(補正値)'!P240)</f>
        <v>-1.188099455169646</v>
      </c>
      <c r="Q238" s="2">
        <f>LN('データ処理シート(補正値)'!Q240)</f>
        <v>-1.0535433253005315</v>
      </c>
      <c r="R238" s="2">
        <f>LN('データ処理シート(補正値)'!R240)</f>
        <v>-0.7998419192309081</v>
      </c>
      <c r="S238" s="2">
        <f>LN('データ処理シート(補正値)'!S240)</f>
        <v>-0.583396316600826</v>
      </c>
    </row>
    <row r="239" spans="1:19" ht="15">
      <c r="A239" s="3">
        <v>115.5</v>
      </c>
      <c r="B239" s="2">
        <f>LN('データ処理シート(補正値)'!B241)</f>
        <v>-2.0325579557809856</v>
      </c>
      <c r="C239" s="2">
        <f>LN('データ処理シート(補正値)'!C241)</f>
        <v>-0.906340401020987</v>
      </c>
      <c r="D239" s="2">
        <f>LN('データ処理シート(補正値)'!D241)</f>
        <v>-1.1457038962019601</v>
      </c>
      <c r="E239" s="2">
        <f>LN('データ処理シート(補正値)'!E241)</f>
        <v>-0.9467499393588638</v>
      </c>
      <c r="F239" s="2">
        <f>LN('データ処理シート(補正値)'!F241)</f>
        <v>-0.632993257740198</v>
      </c>
      <c r="G239" s="2">
        <f>LN('データ処理シート(補正値)'!G241)</f>
        <v>-0.4462871026284193</v>
      </c>
      <c r="H239" s="2">
        <f>LN('データ処理シート(補正値)'!H241)</f>
        <v>-0.4992264879226388</v>
      </c>
      <c r="I239" s="2">
        <f>LN('データ処理シート(補正値)'!I241)</f>
        <v>-0.6504709062795089</v>
      </c>
      <c r="J239" s="2">
        <f>LN('データ処理シート(補正値)'!J241)</f>
        <v>-0.8991878239744929</v>
      </c>
      <c r="K239" s="2">
        <f>LN('データ処理シート(補正値)'!K241)</f>
        <v>-1.0799868245449447</v>
      </c>
      <c r="L239" s="2">
        <f>LN('データ処理シート(補正値)'!L241)</f>
        <v>-0.8603830999358592</v>
      </c>
      <c r="M239" s="2">
        <f>LN('データ処理シート(補正値)'!M241)</f>
        <v>-1.9310215365615626</v>
      </c>
      <c r="N239" s="2">
        <f>LN('データ処理シート(補正値)'!N241)</f>
        <v>-2.0402208285265546</v>
      </c>
      <c r="O239" s="2">
        <f>LN('データ処理シート(補正値)'!O241)</f>
        <v>-0.8770700187208739</v>
      </c>
      <c r="P239" s="2">
        <f>LN('データ処理シート(補正値)'!P241)</f>
        <v>-1.1946827574188434</v>
      </c>
      <c r="Q239" s="2">
        <f>LN('データ処理シート(補正値)'!Q241)</f>
        <v>-1.0564152399683213</v>
      </c>
      <c r="R239" s="2">
        <f>LN('データ処理シート(補正値)'!R241)</f>
        <v>-0.8065398679150357</v>
      </c>
      <c r="S239" s="2">
        <f>LN('データ処理シート(補正値)'!S241)</f>
        <v>-0.5869869847315546</v>
      </c>
    </row>
    <row r="240" spans="1:19" ht="15">
      <c r="A240" s="3">
        <v>116</v>
      </c>
      <c r="B240" s="2">
        <f>LN('データ処理シート(補正値)'!B242)</f>
        <v>-2.0325579557809856</v>
      </c>
      <c r="C240" s="2">
        <f>LN('データ処理シート(補正値)'!C242)</f>
        <v>-0.9088187170354541</v>
      </c>
      <c r="D240" s="2">
        <f>LN('データ処理シート(補正値)'!D242)</f>
        <v>-1.1332037334377285</v>
      </c>
      <c r="E240" s="2">
        <f>LN('データ処理シート(補正値)'!E242)</f>
        <v>-0.9519179095173063</v>
      </c>
      <c r="F240" s="2">
        <f>LN('データ処理シート(補正値)'!F242)</f>
        <v>-0.632993257740198</v>
      </c>
      <c r="G240" s="2">
        <f>LN('データ処理シート(補正値)'!G242)</f>
        <v>-0.444725822061467</v>
      </c>
      <c r="H240" s="2">
        <f>LN('データ処理シート(補正値)'!H242)</f>
        <v>-0.5008752929128226</v>
      </c>
      <c r="I240" s="2">
        <f>LN('データ処理シート(補正値)'!I242)</f>
        <v>-0.6535419259675859</v>
      </c>
      <c r="J240" s="2">
        <f>LN('データ処理シート(補正値)'!J242)</f>
        <v>-0.8999253777878908</v>
      </c>
      <c r="K240" s="2">
        <f>LN('データ処理シート(補正値)'!K242)</f>
        <v>-1.083526651250069</v>
      </c>
      <c r="L240" s="2">
        <f>LN('データ処理シート(補正値)'!L242)</f>
        <v>-0.8651224452997557</v>
      </c>
      <c r="M240" s="2">
        <f>LN('データ処理シート(補正値)'!M242)</f>
        <v>-1.9241486572738005</v>
      </c>
      <c r="N240" s="2">
        <f>LN('データ処理シート(補正値)'!N242)</f>
        <v>-2.0402208285265546</v>
      </c>
      <c r="O240" s="2">
        <f>LN('データ処理シート(補正値)'!O242)</f>
        <v>-0.8794767587514388</v>
      </c>
      <c r="P240" s="2">
        <f>LN('データ処理シート(補正値)'!P242)</f>
        <v>-1.1946827574188434</v>
      </c>
      <c r="Q240" s="2">
        <f>LN('データ処理シート(補正値)'!Q242)</f>
        <v>-1.0564152399683213</v>
      </c>
      <c r="R240" s="2">
        <f>LN('データ処理シート(補正値)'!R242)</f>
        <v>-0.8065398679150357</v>
      </c>
      <c r="S240" s="2">
        <f>LN('データ処理シート(補正値)'!S242)</f>
        <v>-0.5869869847315546</v>
      </c>
    </row>
    <row r="241" spans="1:19" ht="15">
      <c r="A241" s="3">
        <v>116.5</v>
      </c>
      <c r="B241" s="2">
        <f>LN('データ処理シート(補正値)'!B243)</f>
        <v>-2.047942874620465</v>
      </c>
      <c r="C241" s="2">
        <f>LN('データ処理シート(補正値)'!C243)</f>
        <v>-0.911303190363116</v>
      </c>
      <c r="D241" s="2">
        <f>LN('データ処理シート(補正値)'!D243)</f>
        <v>-1.1488535051048563</v>
      </c>
      <c r="E241" s="2">
        <f>LN('データ処理シート(補正値)'!E243)</f>
        <v>-0.954511944694353</v>
      </c>
      <c r="F241" s="2">
        <f>LN('データ処理シート(補正値)'!F243)</f>
        <v>-0.632993257740198</v>
      </c>
      <c r="G241" s="2">
        <f>LN('データ処理シート(補正値)'!G243)</f>
        <v>-0.444725822061467</v>
      </c>
      <c r="H241" s="2">
        <f>LN('データ処理シート(補正値)'!H243)</f>
        <v>-0.5091603444469295</v>
      </c>
      <c r="I241" s="2">
        <f>LN('データ処理シート(補正値)'!I243)</f>
        <v>-0.6620361855348926</v>
      </c>
      <c r="J241" s="2">
        <f>LN('データ処理シート(補正値)'!J243)</f>
        <v>-0.9078266534620257</v>
      </c>
      <c r="K241" s="2">
        <f>LN('データ処理シート(補正値)'!K243)</f>
        <v>-1.0918353043890858</v>
      </c>
      <c r="L241" s="2">
        <f>LN('データ処理シート(補正値)'!L243)</f>
        <v>-0.8698843590599994</v>
      </c>
      <c r="M241" s="2">
        <f>LN('データ処理シート(補正値)'!M243)</f>
        <v>-1.9449106487222296</v>
      </c>
      <c r="N241" s="2">
        <f>LN('データ処理シート(補正値)'!N243)</f>
        <v>-2.047942874620465</v>
      </c>
      <c r="O241" s="2">
        <f>LN('データ処理シート(補正値)'!O243)</f>
        <v>-0.8818893051568227</v>
      </c>
      <c r="P241" s="2">
        <f>LN('データ処理シート(補正値)'!P243)</f>
        <v>-1.2006450142332614</v>
      </c>
      <c r="Q241" s="2">
        <f>LN('データ処理シート(補正値)'!Q243)</f>
        <v>-1.0613165039244128</v>
      </c>
      <c r="R241" s="2">
        <f>LN('データ処理シート(補正値)'!R243)</f>
        <v>-0.8074363269620728</v>
      </c>
      <c r="S241" s="2">
        <f>LN('データ処理シート(補正値)'!S243)</f>
        <v>-0.5869869847315546</v>
      </c>
    </row>
    <row r="242" spans="1:19" ht="15">
      <c r="A242" s="3">
        <v>117</v>
      </c>
      <c r="B242" s="2">
        <f>LN('データ処理シート(補正値)'!B244)</f>
        <v>-2.05572501506252</v>
      </c>
      <c r="C242" s="2">
        <f>LN('データ処理シート(補正値)'!C244)</f>
        <v>-0.9137938516755678</v>
      </c>
      <c r="D242" s="2">
        <f>LN('データ処理シート(補正値)'!D244)</f>
        <v>-1.1450751630784504</v>
      </c>
      <c r="E242" s="2">
        <f>LN('データ処理シート(補正値)'!E244)</f>
        <v>-0.9615496382797697</v>
      </c>
      <c r="F242" s="2">
        <f>LN('データ処理シート(補正値)'!F244)</f>
        <v>-0.6375232768119481</v>
      </c>
      <c r="G242" s="2">
        <f>LN('データ処理シート(補正値)'!G244)</f>
        <v>-0.4494169956373473</v>
      </c>
      <c r="H242" s="2">
        <f>LN('データ処理シート(補正値)'!H244)</f>
        <v>-0.5091603444469295</v>
      </c>
      <c r="I242" s="2">
        <f>LN('データ処理シート(補正値)'!I244)</f>
        <v>-0.6608736200096497</v>
      </c>
      <c r="J242" s="2">
        <f>LN('データ処理シート(補正値)'!J244)</f>
        <v>-0.9120497376169007</v>
      </c>
      <c r="K242" s="2">
        <f>LN('データ処理シート(補正値)'!K244)</f>
        <v>-1.0942219403668167</v>
      </c>
      <c r="L242" s="2">
        <f>LN('データ処理シート(補正値)'!L244)</f>
        <v>-0.8675005677047231</v>
      </c>
      <c r="M242" s="2">
        <f>LN('データ処理シート(補正値)'!M244)</f>
        <v>-1.9519282213808762</v>
      </c>
      <c r="N242" s="2">
        <f>LN('データ処理シート(補正値)'!N244)</f>
        <v>-2.047942874620465</v>
      </c>
      <c r="O242" s="2">
        <f>LN('データ処理シート(補正値)'!O244)</f>
        <v>-0.8843076860211043</v>
      </c>
      <c r="P242" s="2">
        <f>LN('データ処理シート(補正値)'!P244)</f>
        <v>-1.2073117055914506</v>
      </c>
      <c r="Q242" s="2">
        <f>LN('データ処理シート(補正値)'!Q244)</f>
        <v>-1.0671136216087387</v>
      </c>
      <c r="R242" s="2">
        <f>LN('データ処理シート(補正値)'!R244)</f>
        <v>-0.8096809968158967</v>
      </c>
      <c r="S242" s="2">
        <f>LN('データ処理シート(補正値)'!S244)</f>
        <v>-0.5923972774598024</v>
      </c>
    </row>
    <row r="243" spans="1:19" ht="15">
      <c r="A243" s="3">
        <v>117.5</v>
      </c>
      <c r="B243" s="2">
        <f>LN('データ処理シート(補正値)'!B245)</f>
        <v>-2.071473372030659</v>
      </c>
      <c r="C243" s="2">
        <f>LN('データ処理シート(補正値)'!C245)</f>
        <v>-0.916290731874155</v>
      </c>
      <c r="D243" s="2">
        <f>LN('データ処理シート(補正値)'!D245)</f>
        <v>-1.157725553160616</v>
      </c>
      <c r="E243" s="2">
        <f>LN('データ処理シート(補正値)'!E245)</f>
        <v>-0.9641688121186188</v>
      </c>
      <c r="F243" s="2">
        <f>LN('データ処理シート(補正値)'!F245)</f>
        <v>-0.6394168581389774</v>
      </c>
      <c r="G243" s="2">
        <f>LN('データ処理シート(補正値)'!G245)</f>
        <v>-0.44785082460460224</v>
      </c>
      <c r="H243" s="2">
        <f>LN('データ処理シート(補正値)'!H245)</f>
        <v>-0.5025268209512956</v>
      </c>
      <c r="I243" s="2">
        <f>LN('データ処理シート(補正値)'!I245)</f>
        <v>-0.6628119807638722</v>
      </c>
      <c r="J243" s="2">
        <f>LN('データ処理シート(補正値)'!J245)</f>
        <v>-0.9108058016435855</v>
      </c>
      <c r="K243" s="2">
        <f>LN('データ処理シート(補正値)'!K245)</f>
        <v>-1.0972132677544024</v>
      </c>
      <c r="L243" s="2">
        <f>LN('データ処理シート(補正値)'!L245)</f>
        <v>-0.8698843590599994</v>
      </c>
      <c r="M243" s="2">
        <f>LN('データ処理シート(補正値)'!M245)</f>
        <v>-1.973281345851445</v>
      </c>
      <c r="N243" s="2">
        <f>LN('データ処理シート(補正値)'!N245)</f>
        <v>-2.071473372030659</v>
      </c>
      <c r="O243" s="2">
        <f>LN('データ処理シート(補正値)'!O245)</f>
        <v>-0.8867319296326107</v>
      </c>
      <c r="P243" s="2">
        <f>LN('データ処理シート(補正値)'!P245)</f>
        <v>-1.2099908766514988</v>
      </c>
      <c r="Q243" s="2">
        <f>LN('データ処理シート(補正値)'!Q245)</f>
        <v>-1.0720677334459974</v>
      </c>
      <c r="R243" s="2">
        <f>LN('データ処理シート(補正値)'!R245)</f>
        <v>-0.812832023505925</v>
      </c>
      <c r="S243" s="2">
        <f>LN('データ処理シート(補正値)'!S245)</f>
        <v>-0.5923972774598024</v>
      </c>
    </row>
    <row r="244" spans="1:19" ht="15">
      <c r="A244" s="3">
        <v>118</v>
      </c>
      <c r="B244" s="2">
        <f>LN('データ処理シート(補正値)'!B246)</f>
        <v>-2.0794415416798357</v>
      </c>
      <c r="C244" s="2">
        <f>LN('データ処理シート(補正値)'!C246)</f>
        <v>-0.916290731874155</v>
      </c>
      <c r="D244" s="2">
        <f>LN('データ処理シート(補正値)'!D246)</f>
        <v>-1.1425641761972922</v>
      </c>
      <c r="E244" s="2">
        <f>LN('データ処理シート(補正値)'!E246)</f>
        <v>-0.964955903855436</v>
      </c>
      <c r="F244" s="2">
        <f>LN('データ処理シート(補正値)'!F246)</f>
        <v>-0.6386589952758756</v>
      </c>
      <c r="G244" s="2">
        <f>LN('データ処理シート(補正値)'!G246)</f>
        <v>-0.4494169956373473</v>
      </c>
      <c r="H244" s="2">
        <f>LN('データ処理シート(補正値)'!H246)</f>
        <v>-0.5058380822549516</v>
      </c>
      <c r="I244" s="2">
        <f>LN('データ処理シート(補正値)'!I246)</f>
        <v>-0.6620361855348926</v>
      </c>
      <c r="J244" s="2">
        <f>LN('データ処理シート(補正値)'!J246)</f>
        <v>-0.9140432593336759</v>
      </c>
      <c r="K244" s="2">
        <f>LN('データ処理シート(補正値)'!K246)</f>
        <v>-1.1008147122233096</v>
      </c>
      <c r="L244" s="2">
        <f>LN('データ処理シート(補正値)'!L246)</f>
        <v>-0.8746690571833357</v>
      </c>
      <c r="M244" s="2">
        <f>LN('データ処理シート(補正値)'!M246)</f>
        <v>-1.9805015938249322</v>
      </c>
      <c r="N244" s="2">
        <f>LN('データ処理シート(補正値)'!N246)</f>
        <v>-2.0794415416798357</v>
      </c>
      <c r="O244" s="2">
        <f>LN('データ処理シート(補正値)'!O246)</f>
        <v>-0.8867319296326107</v>
      </c>
      <c r="P244" s="2">
        <f>LN('データ処理シート(補正値)'!P246)</f>
        <v>-1.213349966138533</v>
      </c>
      <c r="Q244" s="2">
        <f>LN('データ処理シート(補正値)'!Q246)</f>
        <v>-1.0720677334459974</v>
      </c>
      <c r="R244" s="2">
        <f>LN('データ処理シート(補正値)'!R246)</f>
        <v>-0.812832023505925</v>
      </c>
      <c r="S244" s="2">
        <f>LN('データ処理シート(補正値)'!S246)</f>
        <v>-0.5905905922348531</v>
      </c>
    </row>
    <row r="245" spans="1:19" ht="15">
      <c r="A245" s="3">
        <v>118.5</v>
      </c>
      <c r="B245" s="2">
        <f>LN('データ処理シート(補正値)'!B247)</f>
        <v>-2.0794415416798357</v>
      </c>
      <c r="C245" s="2">
        <f>LN('データ処理シート(補正値)'!C247)</f>
        <v>-0.9213032736976993</v>
      </c>
      <c r="D245" s="2">
        <f>LN('データ処理シート(補正値)'!D247)</f>
        <v>-1.162191270310981</v>
      </c>
      <c r="E245" s="2">
        <f>LN('データ処理シート(補正値)'!E247)</f>
        <v>-0.9710109440743878</v>
      </c>
      <c r="F245" s="2">
        <f>LN('データ処理シート(補正値)'!F247)</f>
        <v>-0.6435954017306974</v>
      </c>
      <c r="G245" s="2">
        <f>LN('データ処理シート(補正値)'!G247)</f>
        <v>-0.45255671564201505</v>
      </c>
      <c r="H245" s="2">
        <f>LN('データ処理シート(補正値)'!H247)</f>
        <v>-0.5041810810473222</v>
      </c>
      <c r="I245" s="2">
        <f>LN('データ処理シート(補正値)'!I247)</f>
        <v>-0.6620361855348926</v>
      </c>
      <c r="J245" s="2">
        <f>LN('データ処理シート(補正値)'!J247)</f>
        <v>-0.9140432593336759</v>
      </c>
      <c r="K245" s="2">
        <f>LN('データ処理シート(補正値)'!K247)</f>
        <v>-1.1008147122233096</v>
      </c>
      <c r="L245" s="2">
        <f>LN('データ処理シート(補正値)'!L247)</f>
        <v>-0.8770700187208739</v>
      </c>
      <c r="M245" s="2">
        <f>LN('データ処理シート(補正値)'!M247)</f>
        <v>-1.987774353154012</v>
      </c>
      <c r="N245" s="2">
        <f>LN('データ処理シート(補正値)'!N247)</f>
        <v>-2.071473372030659</v>
      </c>
      <c r="O245" s="2">
        <f>LN('データ処理シート(補正値)'!O247)</f>
        <v>-0.8915981192837836</v>
      </c>
      <c r="P245" s="2">
        <f>LN('データ処理シート(補正値)'!P247)</f>
        <v>-1.2173958246580767</v>
      </c>
      <c r="Q245" s="2">
        <f>LN('データ処理シート(補正値)'!Q247)</f>
        <v>-1.0758728016986203</v>
      </c>
      <c r="R245" s="2">
        <f>LN('データ処理シート(補正値)'!R247)</f>
        <v>-0.8164453969044388</v>
      </c>
      <c r="S245" s="2">
        <f>LN('データ処理シート(補正値)'!S247)</f>
        <v>-0.5923972774598024</v>
      </c>
    </row>
    <row r="246" spans="1:19" ht="15">
      <c r="A246" s="3">
        <v>119</v>
      </c>
      <c r="B246" s="2">
        <f>LN('データ処理シート(補正値)'!B248)</f>
        <v>-2.0874737133771</v>
      </c>
      <c r="C246" s="2">
        <f>LN('データ処理シート(補正値)'!C248)</f>
        <v>-0.9238189982949466</v>
      </c>
      <c r="D246" s="2">
        <f>LN('データ処理シート(補正値)'!D248)</f>
        <v>-1.1558177624388888</v>
      </c>
      <c r="E246" s="2">
        <f>LN('データ処理シート(補正値)'!E248)</f>
        <v>-0.9710109440743878</v>
      </c>
      <c r="F246" s="2">
        <f>LN('データ処理シート(補正値)'!F248)</f>
        <v>-0.6435954017306974</v>
      </c>
      <c r="G246" s="2">
        <f>LN('データ処理シート(補正値)'!G248)</f>
        <v>-0.4541302800894454</v>
      </c>
      <c r="H246" s="2">
        <f>LN('データ処理シート(補正値)'!H248)</f>
        <v>-0.5058380822549516</v>
      </c>
      <c r="I246" s="2">
        <f>LN('データ処理シート(補正値)'!I248)</f>
        <v>-0.6639768032601654</v>
      </c>
      <c r="J246" s="2">
        <f>LN('データ処理シート(補正値)'!J248)</f>
        <v>-0.9165407631293646</v>
      </c>
      <c r="K246" s="2">
        <f>LN('データ処理シート(補正値)'!K248)</f>
        <v>-1.1038258557209972</v>
      </c>
      <c r="L246" s="2">
        <f>LN('データ処理シート(補正値)'!L248)</f>
        <v>-0.8770700187208739</v>
      </c>
      <c r="M246" s="2">
        <f>LN('データ処理シート(補正値)'!M248)</f>
        <v>-1.995100393246085</v>
      </c>
      <c r="N246" s="2">
        <f>LN('データ処理シート(補正値)'!N248)</f>
        <v>-2.0874737133771</v>
      </c>
      <c r="O246" s="2">
        <f>LN('データ処理シート(補正値)'!O248)</f>
        <v>-0.8915981192837836</v>
      </c>
      <c r="P246" s="2">
        <f>LN('データ処理シート(補正値)'!P248)</f>
        <v>-1.2207799226423173</v>
      </c>
      <c r="Q246" s="2">
        <f>LN('データ処理シート(補正値)'!Q248)</f>
        <v>-1.07880966137193</v>
      </c>
      <c r="R246" s="2">
        <f>LN('データ処理シート(補正値)'!R248)</f>
        <v>-0.8187104035352909</v>
      </c>
      <c r="S246" s="2">
        <f>LN('データ処理シート(補正値)'!S248)</f>
        <v>-0.5960204698292226</v>
      </c>
    </row>
    <row r="247" spans="1:19" ht="15">
      <c r="A247" s="3">
        <v>119.5</v>
      </c>
      <c r="B247" s="2">
        <f>LN('データ処理シート(補正値)'!B249)</f>
        <v>-2.0955709236097193</v>
      </c>
      <c r="C247" s="2">
        <f>LN('データ処理シート(補正値)'!C249)</f>
        <v>-0.9263410677276565</v>
      </c>
      <c r="D247" s="2">
        <f>LN('データ処理シート(補正値)'!D249)</f>
        <v>-1.1711829815029449</v>
      </c>
      <c r="E247" s="2">
        <f>LN('データ処理シート(補正値)'!E249)</f>
        <v>-0.9702190738997105</v>
      </c>
      <c r="F247" s="2">
        <f>LN('データ処理シート(補正値)'!F249)</f>
        <v>-0.6462635946610948</v>
      </c>
      <c r="G247" s="2">
        <f>LN('データ処理シート(補正値)'!G249)</f>
        <v>-0.45570632454491095</v>
      </c>
      <c r="H247" s="2">
        <f>LN('データ処理シート(補正値)'!H249)</f>
        <v>-0.507497833673316</v>
      </c>
      <c r="I247" s="2">
        <f>LN('データ処理シート(補正値)'!I249)</f>
        <v>-0.6659211943063538</v>
      </c>
      <c r="J247" s="2">
        <f>LN('データ処理シート(補正値)'!J249)</f>
        <v>-0.9190445200707763</v>
      </c>
      <c r="K247" s="2">
        <f>LN('データ処理シート(補正値)'!K249)</f>
        <v>-1.1068460935952131</v>
      </c>
      <c r="L247" s="2">
        <f>LN('データ処理シート(補正値)'!L249)</f>
        <v>-0.8818893051568227</v>
      </c>
      <c r="M247" s="2">
        <f>LN('データ処理シート(補正値)'!M249)</f>
        <v>-2.0024805005437076</v>
      </c>
      <c r="N247" s="2">
        <f>LN('データ処理シート(補正値)'!N249)</f>
        <v>-2.1037342342488805</v>
      </c>
      <c r="O247" s="2">
        <f>LN('データ処理シート(補正値)'!O249)</f>
        <v>-0.8989420935395421</v>
      </c>
      <c r="P247" s="2">
        <f>LN('データ処理シート(補正値)'!P249)</f>
        <v>-1.2275826699650698</v>
      </c>
      <c r="Q247" s="2">
        <f>LN('データ処理シート(補正値)'!Q249)</f>
        <v>-1.0817551716016869</v>
      </c>
      <c r="R247" s="2">
        <f>LN('データ処理シート(補正値)'!R249)</f>
        <v>-0.8232558659069655</v>
      </c>
      <c r="S247" s="2">
        <f>LN('データ処理シート(補正値)'!S249)</f>
        <v>-0.5996568374726066</v>
      </c>
    </row>
    <row r="248" spans="1:19" ht="15">
      <c r="A248" s="3">
        <v>120</v>
      </c>
      <c r="B248" s="2">
        <f>LN('データ処理シート(補正値)'!B250)</f>
        <v>-2.0955709236097193</v>
      </c>
      <c r="C248" s="2">
        <f>LN('データ処理シート(補正値)'!C250)</f>
        <v>-0.9288695140810151</v>
      </c>
      <c r="D248" s="2">
        <f>LN('データ処理シート(補正値)'!D250)</f>
        <v>-1.1589994386832048</v>
      </c>
      <c r="E248" s="2">
        <f>LN('データ処理シート(補正値)'!E250)</f>
        <v>-0.9763061642841415</v>
      </c>
      <c r="F248" s="2">
        <f>LN('データ処理シート(補正値)'!F250)</f>
        <v>-0.6474092888860914</v>
      </c>
      <c r="G248" s="2">
        <f>LN('データ処理シート(補正値)'!G250)</f>
        <v>-0.45570632454491095</v>
      </c>
      <c r="H248" s="2">
        <f>LN('データ処理シート(補正値)'!H250)</f>
        <v>-0.5058380822549516</v>
      </c>
      <c r="I248" s="2">
        <f>LN('データ処理シート(補正値)'!I250)</f>
        <v>-0.6659211943063538</v>
      </c>
      <c r="J248" s="2">
        <f>LN('データ処理シート(補正値)'!J250)</f>
        <v>-0.9190445200707763</v>
      </c>
      <c r="K248" s="2">
        <f>LN('データ処理シート(補正値)'!K250)</f>
        <v>-1.1068460935952131</v>
      </c>
      <c r="L248" s="2">
        <f>LN('データ処理シート(補正値)'!L250)</f>
        <v>-0.8843076860211043</v>
      </c>
      <c r="M248" s="2">
        <f>LN('データ処理シート(補正値)'!M250)</f>
        <v>-2.0024805005437076</v>
      </c>
      <c r="N248" s="2">
        <f>LN('データ処理シート(補正値)'!N250)</f>
        <v>-2.1037342342488805</v>
      </c>
      <c r="O248" s="2">
        <f>LN('データ処理シート(補正値)'!O250)</f>
        <v>-0.8989420935395421</v>
      </c>
      <c r="P248" s="2">
        <f>LN('データ処理シート(補正値)'!P250)</f>
        <v>-1.2282654968949807</v>
      </c>
      <c r="Q248" s="2">
        <f>LN('データ処理シート(補正値)'!Q250)</f>
        <v>-1.082640519158411</v>
      </c>
      <c r="R248" s="2">
        <f>LN('データ処理シート(補正値)'!R250)</f>
        <v>-0.8223451190316271</v>
      </c>
      <c r="S248" s="2">
        <f>LN('データ処理シート(補正値)'!S250)</f>
        <v>-0.5960204698292226</v>
      </c>
    </row>
  </sheetData>
  <sheetProtection selectLockedCells="1"/>
  <mergeCells count="2">
    <mergeCell ref="A1:E1"/>
    <mergeCell ref="A2:E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W51"/>
  <sheetViews>
    <sheetView zoomScale="80" zoomScaleNormal="80" workbookViewId="0" topLeftCell="A2">
      <selection activeCell="B3" sqref="B3"/>
    </sheetView>
  </sheetViews>
  <sheetFormatPr defaultColWidth="9.00390625" defaultRowHeight="15"/>
  <cols>
    <col min="1" max="1" width="9.00390625" style="5" customWidth="1"/>
    <col min="2" max="2" width="10.140625" style="5" bestFit="1" customWidth="1"/>
    <col min="3" max="5" width="9.57421875" style="5" bestFit="1" customWidth="1"/>
    <col min="6" max="6" width="9.00390625" style="5" customWidth="1"/>
    <col min="7" max="7" width="10.140625" style="5" bestFit="1" customWidth="1"/>
    <col min="8" max="9" width="9.00390625" style="5" customWidth="1"/>
    <col min="10" max="10" width="9.57421875" style="5" bestFit="1" customWidth="1"/>
    <col min="11" max="17" width="9.00390625" style="5" customWidth="1"/>
    <col min="18" max="18" width="10.140625" style="5" bestFit="1" customWidth="1"/>
    <col min="19" max="16384" width="9.00390625" style="5" customWidth="1"/>
  </cols>
  <sheetData>
    <row r="1" ht="15">
      <c r="A1" s="4" t="s">
        <v>50</v>
      </c>
    </row>
    <row r="2" spans="1:4" ht="15">
      <c r="A2" s="6" t="s">
        <v>51</v>
      </c>
      <c r="B2" s="7" t="s">
        <v>52</v>
      </c>
      <c r="C2" s="7" t="s">
        <v>53</v>
      </c>
      <c r="D2" s="7" t="s">
        <v>54</v>
      </c>
    </row>
    <row r="3" spans="1:4" ht="16.5">
      <c r="A3" s="6" t="s">
        <v>55</v>
      </c>
      <c r="B3" s="8">
        <f>-CORREL('データ処理シート(対数値)'!A88:A148,'データ処理シート(対数値)'!B88:B148)</f>
        <v>0.9996041784631663</v>
      </c>
      <c r="C3" s="8">
        <f>-CORREL('データ処理シート(対数値)'!A88:A148,'データ処理シート(対数値)'!M88:M148)</f>
        <v>0.9995540907839574</v>
      </c>
      <c r="D3" s="8">
        <f>-CORREL('データ処理シート(対数値)'!A88:A148,'データ処理シート(対数値)'!N88:N148)</f>
        <v>0.9990970011368385</v>
      </c>
    </row>
    <row r="4" spans="1:6" ht="15">
      <c r="A4" s="6" t="s">
        <v>48</v>
      </c>
      <c r="B4" s="7">
        <f>SLOPE('データ処理シート(対数値)'!B88:B148,'データ処理シート(対数値)'!A88:A148)</f>
        <v>-0.017470050480927563</v>
      </c>
      <c r="C4" s="7">
        <f>SLOPE('データ処理シート(対数値)'!M88:M148,'データ処理シート(対数値)'!A88:A148)</f>
        <v>-0.016763281213861603</v>
      </c>
      <c r="D4" s="7">
        <f>SLOPE('データ処理シート(対数値)'!N88:N148,'データ処理シート(対数値)'!A88:A148)</f>
        <v>-0.0175173324015859</v>
      </c>
      <c r="E4" s="7" t="s">
        <v>56</v>
      </c>
      <c r="F4" s="7" t="s">
        <v>57</v>
      </c>
    </row>
    <row r="5" spans="1:23" ht="15">
      <c r="A5" s="6" t="s">
        <v>49</v>
      </c>
      <c r="B5" s="7">
        <f>LN(2)/-B4</f>
        <v>39.67631240199731</v>
      </c>
      <c r="C5" s="14">
        <f aca="true" t="shared" si="0" ref="C5:D5">LN(2)/-C4</f>
        <v>41.34913515540024</v>
      </c>
      <c r="D5" s="14">
        <f t="shared" si="0"/>
        <v>39.569220054144346</v>
      </c>
      <c r="E5" s="27">
        <f>AVERAGE(B5:D5)</f>
        <v>40.198222537180634</v>
      </c>
      <c r="F5" s="14">
        <f>ROUND(STDEV(B5:D5)/E5*100,2)</f>
        <v>2.48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</row>
    <row r="6" spans="1:23" ht="15">
      <c r="A6" s="9"/>
      <c r="B6" s="10"/>
      <c r="C6" s="12"/>
      <c r="D6" s="12"/>
      <c r="E6" s="12"/>
      <c r="F6" s="12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</row>
    <row r="7" spans="1:23" ht="15">
      <c r="A7" s="11" t="s">
        <v>58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</row>
    <row r="8" spans="1:23" ht="15">
      <c r="A8" s="6" t="s">
        <v>51</v>
      </c>
      <c r="B8" s="7" t="s">
        <v>59</v>
      </c>
      <c r="C8" s="14" t="s">
        <v>60</v>
      </c>
      <c r="D8" s="14" t="s">
        <v>61</v>
      </c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</row>
    <row r="9" spans="1:23" ht="16.5">
      <c r="A9" s="6" t="s">
        <v>55</v>
      </c>
      <c r="B9" s="8">
        <f>-CORREL('データ処理シート(対数値)'!$A$88:$A$148,'データ処理シート(対数値)'!C$88:C$148)</f>
        <v>0.9997087348425513</v>
      </c>
      <c r="C9" s="28">
        <f>-CORREL('データ処理シート(対数値)'!$A$88:$A$148,'データ処理シート(対数値)'!L$88:L$148)</f>
        <v>0.9997881969281665</v>
      </c>
      <c r="D9" s="28">
        <f>-CORREL('データ処理シート(対数値)'!$A$88:$A$148,'データ処理シート(対数値)'!O$88:O$148)</f>
        <v>0.9997313594366525</v>
      </c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</row>
    <row r="10" spans="1:23" ht="18.75">
      <c r="A10" s="6" t="s">
        <v>48</v>
      </c>
      <c r="B10" s="7">
        <f>SLOPE('データ処理シート(対数値)'!C$88:C$148,'データ処理シート(対数値)'!A$88:A$148)</f>
        <v>-0.006762051412526014</v>
      </c>
      <c r="C10" s="14">
        <f>SLOPE('データ処理シート(対数値)'!L$88:L$148,'データ処理シート(対数値)'!A$88:A$148)</f>
        <v>-0.006749602741933315</v>
      </c>
      <c r="D10" s="14">
        <f>SLOPE('データ処理シート(対数値)'!O$88:O$148,'データ処理シート(対数値)'!A$88:A$148)</f>
        <v>-0.006637129433775681</v>
      </c>
      <c r="E10" s="14" t="s">
        <v>56</v>
      </c>
      <c r="F10" s="14" t="s">
        <v>57</v>
      </c>
      <c r="G10" s="14" t="s">
        <v>91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</row>
    <row r="11" spans="1:23" ht="15">
      <c r="A11" s="6" t="s">
        <v>49</v>
      </c>
      <c r="B11" s="7">
        <f>LN(2)/-B10</f>
        <v>102.50545851750853</v>
      </c>
      <c r="C11" s="14">
        <f aca="true" t="shared" si="1" ref="C11:D11">LN(2)/-C10</f>
        <v>102.69451507917998</v>
      </c>
      <c r="D11" s="14">
        <f t="shared" si="1"/>
        <v>104.4347842657082</v>
      </c>
      <c r="E11" s="27">
        <f>AVERAGE(B11:D11)</f>
        <v>103.21158595413222</v>
      </c>
      <c r="F11" s="14">
        <f>ROUND(STDEV(B11:D11)/E11*100,2)</f>
        <v>1.03</v>
      </c>
      <c r="G11" s="29">
        <f>(E11/E5-1)/'実験内容を入力するシート'!E31*30300</f>
        <v>95912527.064957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</row>
    <row r="12" spans="3:23" ht="15" thickBot="1"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</row>
    <row r="13" spans="1:23" ht="15.75" thickBot="1">
      <c r="A13" s="22" t="s">
        <v>77</v>
      </c>
      <c r="B13" s="23" t="str">
        <f>'実験内容を入力するシート'!C19</f>
        <v>sample 1</v>
      </c>
      <c r="C13" s="30" t="s">
        <v>81</v>
      </c>
      <c r="D13" s="31" t="str">
        <f>IF(AND(ROUND('データ処理シート(補正値)'!G90*0.8,3)&gt;'データ処理シート(補正値)'!G150,ROUND('データ処理シート(補正値)'!G90*0.8,3)&lt;'データ処理シート(補正値)'!G90),"T","F")</f>
        <v>F</v>
      </c>
      <c r="E13" s="31" t="str">
        <f>IF(AND(ROUND('データ処理シート(補正値)'!F90*0.8,3)&gt;'データ処理シート(補正値)'!F150,ROUND('データ処理シート(補正値)'!F90*0.8,3)&lt;'データ処理シート(補正値)'!F90),"2倍","5倍")</f>
        <v>5倍</v>
      </c>
      <c r="F13" s="20"/>
      <c r="G13" s="20"/>
      <c r="H13" s="20"/>
      <c r="I13" s="32" t="s">
        <v>78</v>
      </c>
      <c r="J13" s="33" t="str">
        <f>'実験内容を入力するシート'!C20</f>
        <v>sample 2</v>
      </c>
      <c r="K13" s="30" t="s">
        <v>81</v>
      </c>
      <c r="L13" s="31" t="str">
        <f>IF(AND(ROUND('データ処理シート(補正値)'!H90*0.8,3)&gt;'データ処理シート(補正値)'!H150,ROUND('データ処理シート(補正値)'!H90*0.8,3)&lt;'データ処理シート(補正値)'!H90),"T","F")</f>
        <v>F</v>
      </c>
      <c r="M13" s="31" t="str">
        <f>IF(AND(ROUND('データ処理シート(補正値)'!I90*0.8,3)&gt;'データ処理シート(補正値)'!I150,ROUND('データ処理シート(補正値)'!I90*0.8,3)&lt;'データ処理シート(補正値)'!I90),"2倍","5倍")</f>
        <v>5倍</v>
      </c>
      <c r="N13" s="20"/>
      <c r="O13" s="20"/>
      <c r="P13" s="20"/>
      <c r="Q13" s="32" t="s">
        <v>79</v>
      </c>
      <c r="R13" s="33" t="str">
        <f>'実験内容を入力するシート'!C21</f>
        <v>sample 3</v>
      </c>
      <c r="S13" s="30" t="s">
        <v>81</v>
      </c>
      <c r="T13" s="31" t="str">
        <f>IF(AND(ROUND('データ処理シート(補正値)'!S90*0.8,3)&gt;'データ処理シート(補正値)'!S150,ROUND('データ処理シート(補正値)'!S90*0.8,3)&lt;'データ処理シート(補正値)'!S90),"T","F")</f>
        <v>F</v>
      </c>
      <c r="U13" s="31" t="str">
        <f>IF(AND(ROUND('データ処理シート(補正値)'!R90*0.8,3)&gt;'データ処理シート(補正値)'!R150,ROUND('データ処理シート(補正値)'!R90*0.8,3)&lt;'データ処理シート(補正値)'!R90),"2倍","5倍")</f>
        <v>5倍</v>
      </c>
      <c r="V13" s="20"/>
      <c r="W13" s="20"/>
    </row>
    <row r="14" spans="1:23" ht="15">
      <c r="A14" s="21" t="s">
        <v>67</v>
      </c>
      <c r="B14" s="26">
        <f>'実験内容を入力するシート'!F31</f>
        <v>6.668</v>
      </c>
      <c r="C14" s="34">
        <f>B14*0.6</f>
        <v>4.0008</v>
      </c>
      <c r="D14" s="34">
        <f>B14*0.3</f>
        <v>2.0004</v>
      </c>
      <c r="E14" s="29">
        <f>B14*0.2</f>
        <v>1.3336000000000001</v>
      </c>
      <c r="F14" s="35"/>
      <c r="G14" s="20"/>
      <c r="H14" s="20"/>
      <c r="I14" s="21" t="s">
        <v>67</v>
      </c>
      <c r="J14" s="34">
        <f>'実験内容を入力するシート'!G31</f>
        <v>6.672</v>
      </c>
      <c r="K14" s="34">
        <f>J14*0.6</f>
        <v>4.0032</v>
      </c>
      <c r="L14" s="34">
        <f>J14*0.3</f>
        <v>2.0016</v>
      </c>
      <c r="M14" s="29">
        <f>J14*0.2</f>
        <v>1.3344</v>
      </c>
      <c r="N14" s="35"/>
      <c r="O14" s="20"/>
      <c r="P14" s="20"/>
      <c r="Q14" s="21" t="s">
        <v>67</v>
      </c>
      <c r="R14" s="34">
        <f>'実験内容を入力するシート'!H31</f>
        <v>6.668666666666667</v>
      </c>
      <c r="S14" s="34">
        <f>R14*0.6</f>
        <v>4.0012</v>
      </c>
      <c r="T14" s="34">
        <f>R14*0.3</f>
        <v>2.0006</v>
      </c>
      <c r="U14" s="29">
        <f>R14*0.2</f>
        <v>1.3337333333333334</v>
      </c>
      <c r="V14" s="35"/>
      <c r="W14" s="20"/>
    </row>
    <row r="15" spans="1:23" ht="15">
      <c r="A15" s="14" t="s">
        <v>62</v>
      </c>
      <c r="B15" s="7" t="s">
        <v>63</v>
      </c>
      <c r="C15" s="14" t="s">
        <v>64</v>
      </c>
      <c r="D15" s="14" t="s">
        <v>65</v>
      </c>
      <c r="E15" s="14" t="s">
        <v>66</v>
      </c>
      <c r="F15" s="35"/>
      <c r="G15" s="20"/>
      <c r="H15" s="20"/>
      <c r="I15" s="14" t="s">
        <v>62</v>
      </c>
      <c r="J15" s="14" t="s">
        <v>69</v>
      </c>
      <c r="K15" s="14" t="s">
        <v>70</v>
      </c>
      <c r="L15" s="14" t="s">
        <v>71</v>
      </c>
      <c r="M15" s="14" t="s">
        <v>72</v>
      </c>
      <c r="N15" s="35"/>
      <c r="O15" s="20"/>
      <c r="P15" s="20"/>
      <c r="Q15" s="14" t="s">
        <v>62</v>
      </c>
      <c r="R15" s="14" t="s">
        <v>73</v>
      </c>
      <c r="S15" s="14" t="s">
        <v>74</v>
      </c>
      <c r="T15" s="14" t="s">
        <v>75</v>
      </c>
      <c r="U15" s="14" t="s">
        <v>76</v>
      </c>
      <c r="V15" s="35"/>
      <c r="W15" s="20"/>
    </row>
    <row r="16" spans="1:23" ht="16.5">
      <c r="A16" s="6" t="s">
        <v>55</v>
      </c>
      <c r="B16" s="8">
        <f>-CORREL('データ処理シート(対数値)'!$A$88:$A$148,'データ処理シート(対数値)'!G$88:G$148)</f>
        <v>0.9980596414063405</v>
      </c>
      <c r="C16" s="28">
        <f>-CORREL('データ処理シート(対数値)'!$A$88:$A$148,'データ処理シート(対数値)'!F$88:F$148)</f>
        <v>0.9989041610192372</v>
      </c>
      <c r="D16" s="28">
        <f>-CORREL('データ処理シート(対数値)'!$A$88:$A$148,'データ処理シート(対数値)'!E$88:E$148)</f>
        <v>0.9995277665264043</v>
      </c>
      <c r="E16" s="28">
        <f>-CORREL('データ処理シート(対数値)'!$A$88:$A$148,'データ処理シート(対数値)'!D$88:D$148)</f>
        <v>0.9996714534773361</v>
      </c>
      <c r="F16" s="35"/>
      <c r="G16" s="20"/>
      <c r="H16" s="20"/>
      <c r="I16" s="36" t="s">
        <v>55</v>
      </c>
      <c r="J16" s="28">
        <f>-CORREL('データ処理シート(対数値)'!$A$88:$A$148,'データ処理シート(対数値)'!H$88:H$148)</f>
        <v>0.9966243691001625</v>
      </c>
      <c r="K16" s="28">
        <f>-CORREL('データ処理シート(対数値)'!$A$88:$A$148,'データ処理シート(対数値)'!I$88:I$148)</f>
        <v>0.9988347029579152</v>
      </c>
      <c r="L16" s="28">
        <f>-CORREL('データ処理シート(対数値)'!$A$88:$A$148,'データ処理シート(対数値)'!J$88:J$148)</f>
        <v>0.9997738178161947</v>
      </c>
      <c r="M16" s="28">
        <f>-CORREL('データ処理シート(対数値)'!$A$88:$A$148,'データ処理シート(対数値)'!K$88:K$148)</f>
        <v>0.9997599356138285</v>
      </c>
      <c r="N16" s="35"/>
      <c r="O16" s="20"/>
      <c r="P16" s="20"/>
      <c r="Q16" s="36" t="s">
        <v>55</v>
      </c>
      <c r="R16" s="28">
        <f>-CORREL('データ処理シート(対数値)'!$A$88:$A$148,'データ処理シート(対数値)'!S$88:S$148)</f>
        <v>0.9992148679514666</v>
      </c>
      <c r="S16" s="28">
        <f>-CORREL('データ処理シート(対数値)'!$A$88:$A$148,'データ処理シート(対数値)'!R$88:R$148)</f>
        <v>0.9988796819697278</v>
      </c>
      <c r="T16" s="28">
        <f>-CORREL('データ処理シート(対数値)'!$A$88:$A$148,'データ処理シート(対数値)'!Q$88:Q$148)</f>
        <v>0.9997337625032623</v>
      </c>
      <c r="U16" s="28">
        <f>-CORREL('データ処理シート(対数値)'!$A$88:$A$148,'データ処理シート(対数値)'!P$88:P$148)</f>
        <v>0.9998339941104367</v>
      </c>
      <c r="V16" s="35"/>
      <c r="W16" s="20"/>
    </row>
    <row r="17" spans="1:23" ht="15">
      <c r="A17" s="6" t="s">
        <v>48</v>
      </c>
      <c r="B17" s="7">
        <f>SLOPE('データ処理シート(対数値)'!G$88:G$148,'データ処理シート(対数値)'!A$88:A$148)</f>
        <v>-0.002775668557613134</v>
      </c>
      <c r="C17" s="14">
        <f>SLOPE('データ処理シート(対数値)'!F$88:F$148,'データ処理シート(対数値)'!A$88:A$148)</f>
        <v>-0.0043482913128266455</v>
      </c>
      <c r="D17" s="14">
        <f>SLOPE('データ処理シート(対数値)'!E$88:E$148,'データ処理シート(対数値)'!A$88:A$148)</f>
        <v>-0.007123865427230765</v>
      </c>
      <c r="E17" s="14">
        <f>SLOPE('データ処理シート(対数値)'!D$88:D$148,'データ処理シート(対数値)'!A$88:A$148)</f>
        <v>-0.009026315088197795</v>
      </c>
      <c r="F17" s="35"/>
      <c r="G17" s="20"/>
      <c r="H17" s="20"/>
      <c r="I17" s="36" t="s">
        <v>48</v>
      </c>
      <c r="J17" s="14">
        <f>SLOPE('データ処理シート(対数値)'!H$88:H$148,'データ処理シート(対数値)'!A$88:A$148)</f>
        <v>-0.003197166134975481</v>
      </c>
      <c r="K17" s="14">
        <f>SLOPE('データ処理シート(対数値)'!I$88:I$148,'データ処理シート(対数値)'!A$88:A$148)</f>
        <v>-0.004880350067497867</v>
      </c>
      <c r="L17" s="14">
        <f>SLOPE('データ処理シート(対数値)'!J$88:J$148,'データ処理シート(対数値)'!A$88:A$148)</f>
        <v>-0.007066351456809376</v>
      </c>
      <c r="M17" s="14">
        <f>SLOPE('データ処理シート(対数値)'!K$88:K$148,'データ処理シート(対数値)'!A$88:A$148)</f>
        <v>-0.008855642302608937</v>
      </c>
      <c r="N17" s="35"/>
      <c r="O17" s="20"/>
      <c r="P17" s="20"/>
      <c r="Q17" s="36" t="s">
        <v>48</v>
      </c>
      <c r="R17" s="14">
        <f>SLOPE('データ処理シート(対数値)'!S$88:S$148,'データ処理シート(対数値)'!A$88:A$148)</f>
        <v>-0.004177499631605212</v>
      </c>
      <c r="S17" s="14">
        <f>SLOPE('データ処理シート(対数値)'!R$88:R$148,'データ処理シート(対数値)'!A$88:A$148)</f>
        <v>-0.006025938659272756</v>
      </c>
      <c r="T17" s="14">
        <f>SLOPE('データ処理シート(対数値)'!Q$88:Q$148,'データ処理シート(対数値)'!A$88:A$148)</f>
        <v>-0.008691502271105283</v>
      </c>
      <c r="U17" s="14">
        <f>SLOPE('データ処理シート(対数値)'!P$88:P$148,'データ処理シート(対数値)'!A$88:A$148)</f>
        <v>-0.00993046430961238</v>
      </c>
      <c r="V17" s="35"/>
      <c r="W17" s="20"/>
    </row>
    <row r="18" spans="1:23" ht="15">
      <c r="A18" s="6" t="s">
        <v>49</v>
      </c>
      <c r="B18" s="7">
        <f>LN(2)/-B17</f>
        <v>249.72260418441303</v>
      </c>
      <c r="C18" s="14">
        <f aca="true" t="shared" si="2" ref="C18:E18">LN(2)/-C17</f>
        <v>159.40679469089176</v>
      </c>
      <c r="D18" s="14">
        <f t="shared" si="2"/>
        <v>97.29930859030698</v>
      </c>
      <c r="E18" s="14">
        <f t="shared" si="2"/>
        <v>76.79182188823191</v>
      </c>
      <c r="F18" s="37" t="s">
        <v>56</v>
      </c>
      <c r="G18" s="14" t="s">
        <v>57</v>
      </c>
      <c r="H18" s="20"/>
      <c r="I18" s="36" t="s">
        <v>49</v>
      </c>
      <c r="J18" s="14">
        <f>LN(2)/-J17</f>
        <v>216.80048871319008</v>
      </c>
      <c r="K18" s="14">
        <f aca="true" t="shared" si="3" ref="K18:M18">LN(2)/-K17</f>
        <v>142.0281682611589</v>
      </c>
      <c r="L18" s="14">
        <f t="shared" si="3"/>
        <v>98.09124054988875</v>
      </c>
      <c r="M18" s="14">
        <f t="shared" si="3"/>
        <v>78.27181325466806</v>
      </c>
      <c r="N18" s="37" t="s">
        <v>56</v>
      </c>
      <c r="O18" s="14" t="s">
        <v>57</v>
      </c>
      <c r="P18" s="20"/>
      <c r="Q18" s="36" t="s">
        <v>49</v>
      </c>
      <c r="R18" s="14">
        <f>LN(2)/-R17</f>
        <v>165.92393577150412</v>
      </c>
      <c r="S18" s="14">
        <f aca="true" t="shared" si="4" ref="S18:U18">LN(2)/-S17</f>
        <v>115.02725463249209</v>
      </c>
      <c r="T18" s="14">
        <f t="shared" si="4"/>
        <v>79.74998555362501</v>
      </c>
      <c r="U18" s="14">
        <f t="shared" si="4"/>
        <v>69.80007771529881</v>
      </c>
      <c r="V18" s="37" t="s">
        <v>56</v>
      </c>
      <c r="W18" s="14" t="s">
        <v>57</v>
      </c>
    </row>
    <row r="19" spans="1:23" ht="15">
      <c r="A19" s="15" t="s">
        <v>68</v>
      </c>
      <c r="B19" s="40">
        <f>IF((B18-$E$5)&gt;3,(B18-$E$5)/($E$11-$E$5)*'実験内容を入力するシート'!$E$31/B14,"N.D.")</f>
        <v>0.00024694453593326324</v>
      </c>
      <c r="C19" s="40">
        <f>IF((C18-$E$5)&gt;3,(C18-$E$5)/($E$11-$E$5)*'実験内容を入力するシート'!$E$31/C14,"N.D.")</f>
        <v>0.00023416451821605912</v>
      </c>
      <c r="D19" s="40">
        <f>IF((D18-$E$5)&gt;3,(D18-$E$5)/($E$11-$E$5)*'実験内容を入力するシート'!$E$31/D14,"N.D.")</f>
        <v>0.000224330315575008</v>
      </c>
      <c r="E19" s="40">
        <f>IF((E18-$E$5)&gt;3,(E18-$E$5)/($E$11-$E$5)*'実験内容を入力するシート'!$E$31/E14,"N.D.")</f>
        <v>0.0002156452948060158</v>
      </c>
      <c r="F19" s="41">
        <f>AVERAGE(B19:E19)</f>
        <v>0.00023027116613258652</v>
      </c>
      <c r="G19" s="14">
        <f>ROUND(STDEV(B19:E19)/F19*100,2)</f>
        <v>5.84</v>
      </c>
      <c r="H19" s="20"/>
      <c r="I19" s="38" t="s">
        <v>68</v>
      </c>
      <c r="J19" s="40">
        <f>IF((J18-$E$5)&gt;3,(J18-$E$5)/($E$11-$E$5)*'実験内容を入力するシート'!$E$31/J14,"N.D.")</f>
        <v>0.0002080178863226988</v>
      </c>
      <c r="K19" s="40">
        <f>IF((K18-$E$5)&gt;3,(K18-$E$5)/($E$11-$E$5)*'実験内容を入力するシート'!$E$31/K14,"N.D.")</f>
        <v>0.0001999073070854194</v>
      </c>
      <c r="L19" s="40">
        <f>IF((L18-$E$5)&gt;3,(L18-$E$5)/($E$11-$E$5)*'実験内容を入力するシート'!$E$31/L14,"N.D.")</f>
        <v>0.00022730518508452802</v>
      </c>
      <c r="M19" s="40">
        <f>IF((M18-$E$5)&gt;3,(M18-$E$5)/($E$11-$E$5)*'実験内容を入力するシート'!$E$31/M14,"N.D.")</f>
        <v>0.00022423233963130059</v>
      </c>
      <c r="N19" s="41">
        <f>AVERAGE(J19:M19)</f>
        <v>0.00021486567953098672</v>
      </c>
      <c r="O19" s="14">
        <f>ROUND(STDEV(J19:M19)/N19*100,2)</f>
        <v>6.09</v>
      </c>
      <c r="P19" s="20"/>
      <c r="Q19" s="38" t="s">
        <v>68</v>
      </c>
      <c r="R19" s="40">
        <f>IF((R18-$E$5)&gt;3,(R18-$E$5)/($E$11-$E$5)*'実験内容を入力するシート'!$E$31/R14,"N.D.")</f>
        <v>0.00014816497187016827</v>
      </c>
      <c r="S19" s="40">
        <f>IF((S18-$E$5)&gt;3,(S18-$E$5)/($E$11-$E$5)*'実験内容を入力するシート'!$E$31/S14,"N.D.")</f>
        <v>0.00014697393172084688</v>
      </c>
      <c r="T19" s="40">
        <f>IF((T18-$E$5)&gt;3,(T18-$E$5)/($E$11-$E$5)*'実験内容を入力するシート'!$E$31/T14,"N.D.")</f>
        <v>0.00015536959263655215</v>
      </c>
      <c r="U19" s="40">
        <f>IF((U18-$E$5)&gt;3,(U18-$E$5)/($E$11-$E$5)*'実験内容を入力するシート'!$E$31/U14,"N.D.")</f>
        <v>0.00017442565752624802</v>
      </c>
      <c r="V19" s="41">
        <f>AVERAGE(R19:U19)</f>
        <v>0.00015623353843845385</v>
      </c>
      <c r="W19" s="14">
        <f>ROUND(STDEV(R19:U19)/V19*100,2)</f>
        <v>8.12</v>
      </c>
    </row>
    <row r="20" spans="1:23" ht="15">
      <c r="A20" s="24"/>
      <c r="B20" s="25"/>
      <c r="C20" s="18"/>
      <c r="D20" s="18"/>
      <c r="E20" s="18"/>
      <c r="F20" s="19"/>
      <c r="G20" s="12"/>
      <c r="H20" s="20"/>
      <c r="I20" s="17"/>
      <c r="J20" s="18"/>
      <c r="K20" s="18"/>
      <c r="L20" s="18"/>
      <c r="M20" s="18"/>
      <c r="N20" s="19"/>
      <c r="O20" s="12"/>
      <c r="P20" s="20"/>
      <c r="Q20" s="17"/>
      <c r="R20" s="18"/>
      <c r="S20" s="18"/>
      <c r="T20" s="18"/>
      <c r="U20" s="18"/>
      <c r="V20" s="19"/>
      <c r="W20" s="12"/>
    </row>
    <row r="21" spans="1:23" s="20" customFormat="1" ht="15">
      <c r="A21" s="17"/>
      <c r="B21" s="18"/>
      <c r="C21" s="18"/>
      <c r="D21" s="18"/>
      <c r="E21" s="18"/>
      <c r="F21" s="19"/>
      <c r="G21" s="12"/>
      <c r="I21" s="17"/>
      <c r="J21" s="18"/>
      <c r="K21" s="18"/>
      <c r="L21" s="18"/>
      <c r="M21" s="18"/>
      <c r="N21" s="19"/>
      <c r="O21" s="12"/>
      <c r="Q21" s="17"/>
      <c r="R21" s="18"/>
      <c r="S21" s="18"/>
      <c r="T21" s="18"/>
      <c r="U21" s="18"/>
      <c r="V21" s="19"/>
      <c r="W21" s="12"/>
    </row>
    <row r="22" spans="1:23" ht="15">
      <c r="A22" s="16" t="s">
        <v>80</v>
      </c>
      <c r="B22" s="13"/>
      <c r="C22" s="35"/>
      <c r="D22" s="35"/>
      <c r="E22" s="35"/>
      <c r="F22" s="35"/>
      <c r="G22" s="20"/>
      <c r="H22" s="20"/>
      <c r="I22" s="39" t="s">
        <v>80</v>
      </c>
      <c r="J22" s="20"/>
      <c r="K22" s="20"/>
      <c r="L22" s="20"/>
      <c r="M22" s="20"/>
      <c r="N22" s="20"/>
      <c r="O22" s="20"/>
      <c r="P22" s="20"/>
      <c r="Q22" s="39" t="s">
        <v>80</v>
      </c>
      <c r="R22" s="20"/>
      <c r="S22" s="20"/>
      <c r="T22" s="20"/>
      <c r="U22" s="20"/>
      <c r="V22" s="20"/>
      <c r="W22" s="20"/>
    </row>
    <row r="40" ht="15">
      <c r="A40" s="5" t="s">
        <v>98</v>
      </c>
    </row>
    <row r="41" spans="2:20" ht="18.75">
      <c r="B41" s="5" t="s">
        <v>100</v>
      </c>
      <c r="C41" s="5" t="s">
        <v>101</v>
      </c>
      <c r="D41" s="5" t="s">
        <v>102</v>
      </c>
      <c r="J41" s="5" t="s">
        <v>100</v>
      </c>
      <c r="K41" s="5" t="s">
        <v>101</v>
      </c>
      <c r="L41" s="5" t="s">
        <v>102</v>
      </c>
      <c r="R41" s="5" t="s">
        <v>100</v>
      </c>
      <c r="S41" s="5" t="s">
        <v>101</v>
      </c>
      <c r="T41" s="5" t="s">
        <v>102</v>
      </c>
    </row>
    <row r="42" spans="1:20" ht="15">
      <c r="A42" s="5" t="s">
        <v>99</v>
      </c>
      <c r="B42" s="5">
        <v>0</v>
      </c>
      <c r="C42" s="5">
        <f>AVERAGE(B4:D4)</f>
        <v>-0.017250221365458354</v>
      </c>
      <c r="D42" s="5">
        <f>C42/$C$42</f>
        <v>1</v>
      </c>
      <c r="I42" s="5" t="s">
        <v>99</v>
      </c>
      <c r="J42" s="5">
        <v>0</v>
      </c>
      <c r="K42" s="5">
        <f>AVERAGE(B4:D4)</f>
        <v>-0.017250221365458354</v>
      </c>
      <c r="L42" s="5">
        <f>K42/$C$42</f>
        <v>1</v>
      </c>
      <c r="Q42" s="5" t="s">
        <v>99</v>
      </c>
      <c r="R42" s="5">
        <v>0</v>
      </c>
      <c r="S42" s="5">
        <f>AVERAGE(B4:D4)</f>
        <v>-0.017250221365458354</v>
      </c>
      <c r="T42" s="5">
        <f>S42/$C$42</f>
        <v>1</v>
      </c>
    </row>
    <row r="43" spans="2:20" ht="15">
      <c r="B43" s="42">
        <f>'実験内容を入力するシート'!E31</f>
        <v>0.0004952142188382584</v>
      </c>
      <c r="C43" s="5">
        <f>AVERAGE(B10:D10)</f>
        <v>-0.006716261196078336</v>
      </c>
      <c r="D43" s="5">
        <f>$C$42/C43</f>
        <v>2.5684262213522695</v>
      </c>
      <c r="J43" s="42">
        <f>'実験内容を入力するシート'!E31</f>
        <v>0.0004952142188382584</v>
      </c>
      <c r="K43" s="5">
        <f>AVERAGE(B10:D10)</f>
        <v>-0.006716261196078336</v>
      </c>
      <c r="L43" s="5">
        <f>$C$42/K43</f>
        <v>2.5684262213522695</v>
      </c>
      <c r="R43" s="42">
        <f>'実験内容を入力するシート'!E31</f>
        <v>0.0004952142188382584</v>
      </c>
      <c r="S43" s="5">
        <f>AVERAGE(B10:D10)</f>
        <v>-0.006716261196078336</v>
      </c>
      <c r="T43" s="5">
        <f>$C$42/S43</f>
        <v>2.5684262213522695</v>
      </c>
    </row>
    <row r="45" spans="1:20" ht="15">
      <c r="A45" s="5" t="s">
        <v>103</v>
      </c>
      <c r="B45" s="5">
        <f>B42</f>
        <v>0</v>
      </c>
      <c r="C45" s="5">
        <f aca="true" t="shared" si="5" ref="C45:D45">C42</f>
        <v>-0.017250221365458354</v>
      </c>
      <c r="D45" s="5">
        <f t="shared" si="5"/>
        <v>1</v>
      </c>
      <c r="I45" s="5" t="s">
        <v>104</v>
      </c>
      <c r="J45" s="5">
        <f>J42</f>
        <v>0</v>
      </c>
      <c r="K45" s="5">
        <f aca="true" t="shared" si="6" ref="K45:L45">K42</f>
        <v>-0.017250221365458354</v>
      </c>
      <c r="L45" s="5">
        <f t="shared" si="6"/>
        <v>1</v>
      </c>
      <c r="Q45" s="5" t="s">
        <v>104</v>
      </c>
      <c r="R45" s="5">
        <f>R42</f>
        <v>0</v>
      </c>
      <c r="S45" s="5">
        <f aca="true" t="shared" si="7" ref="S45:T45">S42</f>
        <v>-0.017250221365458354</v>
      </c>
      <c r="T45" s="5">
        <f t="shared" si="7"/>
        <v>1</v>
      </c>
    </row>
    <row r="46" spans="2:20" ht="15">
      <c r="B46" s="42">
        <f>IF((E18-$E$5)&gt;3,E14,"")</f>
        <v>1.3336000000000001</v>
      </c>
      <c r="C46" s="5">
        <f>E17</f>
        <v>-0.009026315088197795</v>
      </c>
      <c r="D46" s="5">
        <f>IF((E18-$E$5)&gt;3,$C$42/C46,"")</f>
        <v>1.911103390132435</v>
      </c>
      <c r="G46" s="42"/>
      <c r="J46" s="42">
        <f>IF((M18-$E$5)&gt;3,M14,"")</f>
        <v>1.3344</v>
      </c>
      <c r="K46" s="5">
        <f>M17</f>
        <v>-0.008855642302608937</v>
      </c>
      <c r="L46" s="5">
        <f>IF((M18-$E$5)&gt;3,$C$42/K46,"")</f>
        <v>1.947935652321494</v>
      </c>
      <c r="R46" s="42">
        <f>IF((U18-$E$5)&gt;3,U14,"")</f>
        <v>1.3337333333333334</v>
      </c>
      <c r="S46" s="5">
        <f>U17</f>
        <v>-0.00993046430961238</v>
      </c>
      <c r="T46" s="5">
        <f>IF((U18-$E$5)&gt;3,$C$42/S46,"")</f>
        <v>1.7371011895949997</v>
      </c>
    </row>
    <row r="47" spans="2:20" ht="15">
      <c r="B47" s="42">
        <f>IF((D18-$E$5)&gt;3,D14,"")</f>
        <v>2.0004</v>
      </c>
      <c r="C47" s="5">
        <f>D17</f>
        <v>-0.007123865427230765</v>
      </c>
      <c r="D47" s="5">
        <f>IF((D18-$E$5)&gt;3,$C$42/C47,"")</f>
        <v>2.42146929102842</v>
      </c>
      <c r="G47" s="42"/>
      <c r="J47" s="42">
        <f>IF((L18-$E$5)&gt;3,L14,"")</f>
        <v>2.0016</v>
      </c>
      <c r="K47" s="5">
        <f>L17</f>
        <v>-0.007066351456809376</v>
      </c>
      <c r="L47" s="5">
        <f>IF((L18-$E$5)&gt;3,$C$42/K47,"")</f>
        <v>2.441177950303541</v>
      </c>
      <c r="R47" s="42">
        <f>IF((T18-$E$5)&gt;3,T14,"")</f>
        <v>2.0006</v>
      </c>
      <c r="S47" s="5">
        <f>T17</f>
        <v>-0.008691502271105283</v>
      </c>
      <c r="T47" s="5">
        <f>IF((T18-$E$5)&gt;3,$C$42/S47,"")</f>
        <v>1.9847226437259706</v>
      </c>
    </row>
    <row r="48" spans="2:20" ht="15">
      <c r="B48" s="42">
        <f>IF((C18-$E$5)&gt;3,C14,"")</f>
        <v>4.0008</v>
      </c>
      <c r="C48" s="5">
        <f>C17</f>
        <v>-0.0043482913128266455</v>
      </c>
      <c r="D48" s="5">
        <f>IF((C18-$E$5)&gt;3,$C$42/C48,"")</f>
        <v>3.9671264237916697</v>
      </c>
      <c r="J48" s="42">
        <f>IF((K18-$E$5)&gt;3,K14,"")</f>
        <v>4.0032</v>
      </c>
      <c r="K48" s="5">
        <f>K17</f>
        <v>-0.004880350067497867</v>
      </c>
      <c r="L48" s="5">
        <f>IF((K18-$E$5)&gt;3,$C$42/K48,"")</f>
        <v>3.534627870312275</v>
      </c>
      <c r="R48" s="42">
        <f>IF((S18-$E$5)&gt;3,S14,"")</f>
        <v>4.0012</v>
      </c>
      <c r="S48" s="5">
        <f>S17</f>
        <v>-0.006025938659272756</v>
      </c>
      <c r="T48" s="5">
        <f>IF((S18-$E$5)&gt;3,$C$42/S48,"")</f>
        <v>2.8626612949193557</v>
      </c>
    </row>
    <row r="49" spans="2:20" ht="15">
      <c r="B49" s="42">
        <f>IF((B18-$E$5)&gt;3,B14,"")</f>
        <v>6.668</v>
      </c>
      <c r="C49" s="5">
        <f>B17</f>
        <v>-0.002775668557613134</v>
      </c>
      <c r="D49" s="5">
        <f>IF((B18-$E$5)&gt;3,$C$42/C49,"")</f>
        <v>6.214798707916426</v>
      </c>
      <c r="J49" s="42">
        <f>IF((J18-$E$5)&gt;3,J14,"")</f>
        <v>6.672</v>
      </c>
      <c r="K49" s="5">
        <f>J17</f>
        <v>-0.003197166134975481</v>
      </c>
      <c r="L49" s="5">
        <f>IF((J18-$E$5)&gt;3,$C$42/K49,"")</f>
        <v>5.395472314293936</v>
      </c>
      <c r="R49" s="42">
        <f>IF((R18-$E$5)&gt;3,R14,"")</f>
        <v>6.668666666666667</v>
      </c>
      <c r="S49" s="5">
        <f>R17</f>
        <v>-0.004177499631605212</v>
      </c>
      <c r="T49" s="5">
        <f>IF((R18-$E$5)&gt;3,$C$42/S49,"")</f>
        <v>4.129317267906</v>
      </c>
    </row>
    <row r="51" spans="1:20" ht="15">
      <c r="A51" s="5" t="s">
        <v>128</v>
      </c>
      <c r="B51" s="43">
        <f>SLOPE(D45:D49,B45:B49)/SLOPE(D42:D43,B42:B43)</f>
        <v>0.00024825617251958534</v>
      </c>
      <c r="C51" s="100" t="s">
        <v>129</v>
      </c>
      <c r="D51" s="5">
        <f>F19/B51</f>
        <v>0.9275546456530503</v>
      </c>
      <c r="G51" s="20"/>
      <c r="I51" s="5" t="s">
        <v>128</v>
      </c>
      <c r="J51" s="43">
        <f>SLOPE(L45:L49,J45:J49)/SLOPE(L42:L43,J42:J43)</f>
        <v>0.00020424575848377322</v>
      </c>
      <c r="K51" s="100" t="s">
        <v>129</v>
      </c>
      <c r="L51" s="5">
        <f>N19/J51</f>
        <v>1.0519957972496023</v>
      </c>
      <c r="Q51" s="5" t="s">
        <v>128</v>
      </c>
      <c r="R51" s="43">
        <f>SLOPE(T45:T49,R45:R49)/SLOPE(T42:T43,R42:R43)</f>
        <v>0.0001456187711779487</v>
      </c>
      <c r="S51" s="100" t="s">
        <v>129</v>
      </c>
      <c r="T51" s="5">
        <f>V19/R51</f>
        <v>1.0728942235581271</v>
      </c>
    </row>
    <row r="53" ht="14.25"/>
    <row r="54" ht="14.25"/>
    <row r="55" ht="14.25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Wakagi</cp:lastModifiedBy>
  <cp:lastPrinted>2017-02-24T00:26:16Z</cp:lastPrinted>
  <dcterms:created xsi:type="dcterms:W3CDTF">2012-03-09T09:53:16Z</dcterms:created>
  <dcterms:modified xsi:type="dcterms:W3CDTF">2017-02-24T00:28:57Z</dcterms:modified>
  <cp:category/>
  <cp:version/>
  <cp:contentType/>
  <cp:contentStatus/>
</cp:coreProperties>
</file>